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иложение №2" sheetId="8" r:id="rId1"/>
    <sheet name="ОБРАЗЕЦ" sheetId="10" r:id="rId2"/>
  </sheets>
  <calcPr calcId="124519" iterateCount="32767"/>
</workbook>
</file>

<file path=xl/calcChain.xml><?xml version="1.0" encoding="utf-8"?>
<calcChain xmlns="http://schemas.openxmlformats.org/spreadsheetml/2006/main">
  <c r="AS35" i="8"/>
  <c r="AQ38"/>
  <c r="AQ37"/>
  <c r="AQ36"/>
  <c r="AS38"/>
  <c r="AS37"/>
  <c r="AR20"/>
  <c r="AR41"/>
  <c r="AR38"/>
  <c r="AP38"/>
  <c r="AO44"/>
  <c r="AN44"/>
  <c r="AK30"/>
  <c r="AS19"/>
  <c r="AM44"/>
  <c r="AL44"/>
  <c r="AK44"/>
  <c r="AJ44"/>
  <c r="AI44"/>
  <c r="AH44"/>
  <c r="AG44"/>
  <c r="AF44"/>
  <c r="AE44"/>
  <c r="AD44"/>
  <c r="AO43"/>
  <c r="AN43"/>
  <c r="AM43"/>
  <c r="AL43"/>
  <c r="AK43"/>
  <c r="AJ43"/>
  <c r="AI43"/>
  <c r="AH43"/>
  <c r="AG43"/>
  <c r="AF43"/>
  <c r="AE43"/>
  <c r="AD43"/>
  <c r="AC44"/>
  <c r="AB44"/>
  <c r="AA44"/>
  <c r="Z44"/>
  <c r="Y44"/>
  <c r="X44"/>
  <c r="W44"/>
  <c r="V44"/>
  <c r="U44"/>
  <c r="Z43"/>
  <c r="Y43"/>
  <c r="X43"/>
  <c r="W43"/>
  <c r="V43"/>
  <c r="U43"/>
  <c r="T44"/>
  <c r="S44"/>
  <c r="R44"/>
  <c r="Q43"/>
  <c r="P43"/>
  <c r="O43"/>
  <c r="Q44"/>
  <c r="P44"/>
  <c r="O44"/>
  <c r="N44"/>
  <c r="M44"/>
  <c r="L44"/>
  <c r="K44"/>
  <c r="J44"/>
  <c r="I44"/>
  <c r="H44"/>
  <c r="G44"/>
  <c r="F44"/>
  <c r="AR35"/>
  <c r="AQ35"/>
  <c r="AP35"/>
  <c r="AS20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AO30"/>
  <c r="AN30"/>
  <c r="AM30"/>
  <c r="AL30"/>
  <c r="AJ30"/>
  <c r="AI30"/>
  <c r="AH30"/>
  <c r="AG30"/>
  <c r="AQ20"/>
  <c r="AP20"/>
  <c r="AR19"/>
  <c r="AQ19"/>
  <c r="AP19"/>
  <c r="AS28"/>
  <c r="AR28"/>
  <c r="AQ28"/>
  <c r="AP28"/>
  <c r="AS27"/>
  <c r="AR27"/>
  <c r="AQ27"/>
  <c r="AP27"/>
  <c r="AS26"/>
  <c r="AR26"/>
  <c r="AQ26"/>
  <c r="AP26"/>
  <c r="Q46" l="1"/>
  <c r="P46"/>
  <c r="O46"/>
  <c r="Q30"/>
  <c r="Q45" s="1"/>
  <c r="P30"/>
  <c r="P45" s="1"/>
  <c r="O30"/>
  <c r="O45" s="1"/>
  <c r="AS25"/>
  <c r="AR25"/>
  <c r="AQ25"/>
  <c r="AP25"/>
  <c r="AC43"/>
  <c r="AB43"/>
  <c r="AA43"/>
  <c r="T43"/>
  <c r="S43"/>
  <c r="R43"/>
  <c r="N43"/>
  <c r="M43"/>
  <c r="L43"/>
  <c r="K43"/>
  <c r="J43"/>
  <c r="I43"/>
  <c r="H43"/>
  <c r="G43"/>
  <c r="F43"/>
  <c r="AR39"/>
  <c r="AR40"/>
  <c r="AR42"/>
  <c r="AS36"/>
  <c r="AR36"/>
  <c r="AS34"/>
  <c r="AS44" s="1"/>
  <c r="AR34"/>
  <c r="AR44" s="1"/>
  <c r="AQ34"/>
  <c r="AP34"/>
  <c r="AP44" s="1"/>
  <c r="AO45"/>
  <c r="AN45"/>
  <c r="AM45"/>
  <c r="AL45"/>
  <c r="AK45"/>
  <c r="AJ45"/>
  <c r="AI45"/>
  <c r="AH45"/>
  <c r="AG45"/>
  <c r="AF30"/>
  <c r="AF45" s="1"/>
  <c r="AE30"/>
  <c r="AE45" s="1"/>
  <c r="AD30"/>
  <c r="AD45" s="1"/>
  <c r="AC30"/>
  <c r="AB30"/>
  <c r="AB45" s="1"/>
  <c r="AA30"/>
  <c r="Z30"/>
  <c r="Z45" s="1"/>
  <c r="Y30"/>
  <c r="Y45" s="1"/>
  <c r="X30"/>
  <c r="X45" s="1"/>
  <c r="W30"/>
  <c r="V30"/>
  <c r="V45" s="1"/>
  <c r="U30"/>
  <c r="U45" s="1"/>
  <c r="T30"/>
  <c r="S30"/>
  <c r="R30"/>
  <c r="N30"/>
  <c r="N45" s="1"/>
  <c r="M30"/>
  <c r="M45" s="1"/>
  <c r="L30"/>
  <c r="L45" s="1"/>
  <c r="K30"/>
  <c r="K45" s="1"/>
  <c r="J30"/>
  <c r="I30"/>
  <c r="I45" s="1"/>
  <c r="H30"/>
  <c r="G30"/>
  <c r="G45" s="1"/>
  <c r="F30"/>
  <c r="F45" s="1"/>
  <c r="AO46"/>
  <c r="AN46"/>
  <c r="AM46"/>
  <c r="AL46"/>
  <c r="AK46"/>
  <c r="AJ46"/>
  <c r="AI46"/>
  <c r="AH46"/>
  <c r="AA46"/>
  <c r="Z46"/>
  <c r="Y46"/>
  <c r="X46"/>
  <c r="W46"/>
  <c r="V46"/>
  <c r="U46"/>
  <c r="T46"/>
  <c r="S46"/>
  <c r="R46"/>
  <c r="N46"/>
  <c r="M46"/>
  <c r="L46"/>
  <c r="K46"/>
  <c r="J46"/>
  <c r="I46"/>
  <c r="H46"/>
  <c r="G46"/>
  <c r="F46"/>
  <c r="AS29"/>
  <c r="AS24"/>
  <c r="AR24"/>
  <c r="AQ24"/>
  <c r="AS23"/>
  <c r="AR23"/>
  <c r="AQ23"/>
  <c r="AR29"/>
  <c r="AQ29"/>
  <c r="AS22"/>
  <c r="AR22"/>
  <c r="AQ22"/>
  <c r="AS21"/>
  <c r="AR21"/>
  <c r="AQ21"/>
  <c r="AS18"/>
  <c r="AR18"/>
  <c r="AQ18"/>
  <c r="AS17"/>
  <c r="AR17"/>
  <c r="AQ17"/>
  <c r="AS16"/>
  <c r="AR16"/>
  <c r="AR30" s="1"/>
  <c r="AQ16"/>
  <c r="AQ43" l="1"/>
  <c r="AQ44"/>
  <c r="AQ30"/>
  <c r="AQ45" s="1"/>
  <c r="AS43"/>
  <c r="T45"/>
  <c r="R45"/>
  <c r="AA45"/>
  <c r="W45"/>
  <c r="H45"/>
  <c r="J45"/>
  <c r="AR31"/>
  <c r="AR46" s="1"/>
  <c r="AQ31"/>
  <c r="AS31"/>
  <c r="AQ46"/>
  <c r="S45"/>
  <c r="AC45"/>
  <c r="AC46"/>
  <c r="AE46"/>
  <c r="AB46"/>
  <c r="AF46"/>
  <c r="AD46"/>
  <c r="AS30"/>
  <c r="AS45" s="1"/>
  <c r="AP36"/>
  <c r="AP16"/>
  <c r="AS46" l="1"/>
  <c r="AP17"/>
  <c r="AP43"/>
  <c r="AR43" l="1"/>
  <c r="AR45" s="1"/>
  <c r="AP18"/>
  <c r="AP31" s="1"/>
  <c r="AP21" l="1"/>
  <c r="AP22" l="1"/>
  <c r="AG46" l="1"/>
  <c r="AP46" l="1"/>
  <c r="AP23" l="1"/>
  <c r="AP24" l="1"/>
  <c r="AP29" l="1"/>
  <c r="AP30" l="1"/>
  <c r="AP45" s="1"/>
</calcChain>
</file>

<file path=xl/sharedStrings.xml><?xml version="1.0" encoding="utf-8"?>
<sst xmlns="http://schemas.openxmlformats.org/spreadsheetml/2006/main" count="296" uniqueCount="93">
  <si>
    <t>"СОГЛАСОВАНО"</t>
  </si>
  <si>
    <t>"УТВЕРЖДАЮ"</t>
  </si>
  <si>
    <t>подпись</t>
  </si>
  <si>
    <t>расшифровка подписи</t>
  </si>
  <si>
    <t xml:space="preserve"> ПЛАН КОМПЛЕКТОВАНИЯ</t>
  </si>
  <si>
    <t>Образование</t>
  </si>
  <si>
    <t>Штат/совмес.</t>
  </si>
  <si>
    <t xml:space="preserve">Всего групп
</t>
  </si>
  <si>
    <t xml:space="preserve">Всего учащ.
</t>
  </si>
  <si>
    <t xml:space="preserve">Кол-во час/нед
</t>
  </si>
  <si>
    <t>1 г.о.</t>
  </si>
  <si>
    <t>групп</t>
  </si>
  <si>
    <t>учащихся</t>
  </si>
  <si>
    <t>часы</t>
  </si>
  <si>
    <t xml:space="preserve">ИТОГО по отделению: </t>
  </si>
  <si>
    <t>Ответственный за составление</t>
  </si>
  <si>
    <t xml:space="preserve">№
</t>
  </si>
  <si>
    <t xml:space="preserve">Ф.И.О.
</t>
  </si>
  <si>
    <t xml:space="preserve">ВСМ
</t>
  </si>
  <si>
    <t xml:space="preserve">Сумма % по нормативу
</t>
  </si>
  <si>
    <t>%</t>
  </si>
  <si>
    <t>Количество тренерских ставок по штатному расписанию  _________</t>
  </si>
  <si>
    <t xml:space="preserve">                  Приложение №2</t>
  </si>
  <si>
    <t xml:space="preserve">СО
</t>
  </si>
  <si>
    <t>НП</t>
  </si>
  <si>
    <t>Т (СС)</t>
  </si>
  <si>
    <t>3 г.о.</t>
  </si>
  <si>
    <t>2 г.о.</t>
  </si>
  <si>
    <t>4 г.о.</t>
  </si>
  <si>
    <t>5 г.о.</t>
  </si>
  <si>
    <t>ССМ</t>
  </si>
  <si>
    <t>на 2014 - 2015  учебный год</t>
  </si>
  <si>
    <t>__________________   /_______________________________  /</t>
  </si>
  <si>
    <t>____________________ /М.Т.Рахматуллина/</t>
  </si>
  <si>
    <t>Директор организации</t>
  </si>
  <si>
    <t>________________   /_________________________ /</t>
  </si>
  <si>
    <t xml:space="preserve">                                           ОТДЕЛЕНИЕ ДЗЮДО</t>
  </si>
  <si>
    <t xml:space="preserve">                                           ОТДЕЛЕНИЕ ФИГУРНОГО КАТАНИЯ</t>
  </si>
  <si>
    <t xml:space="preserve">                                           ОТДЕЛЕНИЕ ХОККЕЯ С ШАЙБОЙ</t>
  </si>
  <si>
    <t>В</t>
  </si>
  <si>
    <t>Ш</t>
  </si>
  <si>
    <t>3/0</t>
  </si>
  <si>
    <t>Н/В</t>
  </si>
  <si>
    <t>Ср</t>
  </si>
  <si>
    <t>С</t>
  </si>
  <si>
    <t>7/1</t>
  </si>
  <si>
    <t>2/1</t>
  </si>
  <si>
    <t>ВСЕГО по организации</t>
  </si>
  <si>
    <t>12/2</t>
  </si>
  <si>
    <t>23,15</t>
  </si>
  <si>
    <t xml:space="preserve">ИТОГО по отделению </t>
  </si>
  <si>
    <t xml:space="preserve">(полное наименование РСДЮСШОР, СДЮШОР, ДЮСШ) </t>
  </si>
  <si>
    <t>Директор РЦФКиЮС МДМиС РТ</t>
  </si>
  <si>
    <t>Учредитель (Должность, Ф.И.О.)</t>
  </si>
  <si>
    <t>Шарапов Роберт Альбертович</t>
  </si>
  <si>
    <t>Соколов Евгений Иванович</t>
  </si>
  <si>
    <t xml:space="preserve">Улепнов Эдуард Анатольевич </t>
  </si>
  <si>
    <t>Молчанюк Евгений Вячеславович</t>
  </si>
  <si>
    <t>Девятовский Александр Николаевич</t>
  </si>
  <si>
    <t>Миннеханов Ильдар Анасович</t>
  </si>
  <si>
    <t>Бубукин Владимир Иванович</t>
  </si>
  <si>
    <t>Овчинников Вячеслав Федорович</t>
  </si>
  <si>
    <t>Бикмухамедов Шаукат Газизович</t>
  </si>
  <si>
    <t>Сергейчев Виктор Николаевич</t>
  </si>
  <si>
    <t xml:space="preserve">Самигуллин Рафаэль Раилович </t>
  </si>
  <si>
    <t>Газимов Ильназ Рашитович</t>
  </si>
  <si>
    <t xml:space="preserve">                                           ОТДЕЛЕНИЕ ФИГУРНОГО КАТАНИЯ НА КОНЬКАХ</t>
  </si>
  <si>
    <t>Ахметзянова Наталья Николаевна</t>
  </si>
  <si>
    <t>Махранова Марина Александровна</t>
  </si>
  <si>
    <t>Шашлакова Наталья Владимировна</t>
  </si>
  <si>
    <t>Варенова Татьяна Михайловна (постановка программы на льду)</t>
  </si>
  <si>
    <t>Новикова Юлия Викторовна (хореография)</t>
  </si>
  <si>
    <t>_____________________/Н.Ш. Безрукова/</t>
  </si>
  <si>
    <t>Начальник УФиС Исполнительного комитета</t>
  </si>
  <si>
    <t>________________   /Р.Т. Файзрахманов/</t>
  </si>
  <si>
    <t>________________   /А.В. Шевяхов/</t>
  </si>
  <si>
    <t>Ханов Рустам Дамирович</t>
  </si>
  <si>
    <t xml:space="preserve">Варенова Татьяна Михайловна          </t>
  </si>
  <si>
    <t xml:space="preserve">Молчанюк Ольга Юрьевна </t>
  </si>
  <si>
    <t>из них по программе спортивной подготовки</t>
  </si>
  <si>
    <t>Симонов Николай Александрович</t>
  </si>
  <si>
    <t>13/0</t>
  </si>
  <si>
    <t>6/0</t>
  </si>
  <si>
    <t>19/0</t>
  </si>
  <si>
    <t>на 2016 - 2017  учебный год</t>
  </si>
  <si>
    <t>Хабибуллина Диляра Фаилевна</t>
  </si>
  <si>
    <t>Муниципального бюджетного учреждения дополнительного образования города Набережные Челны "Детско-юношеской спортивной школы "Челны"</t>
  </si>
  <si>
    <t xml:space="preserve">                                           ОТДЕЛЕНИЕ ХОККЕЯ</t>
  </si>
  <si>
    <t>НВ</t>
  </si>
  <si>
    <t>5/0</t>
  </si>
  <si>
    <t>18/0</t>
  </si>
  <si>
    <t xml:space="preserve">Варенова Татьяна Михайловна  </t>
  </si>
  <si>
    <t>Молчанюк Ольга Юрьевна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</si>
</sst>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0.000"/>
  </numFmts>
  <fonts count="52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Arial Cyr"/>
      <charset val="204"/>
    </font>
    <font>
      <b/>
      <u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"/>
      <name val="Arial Cyr"/>
      <family val="2"/>
      <charset val="204"/>
    </font>
    <font>
      <sz val="8"/>
      <name val="Times New Roman"/>
      <family val="1"/>
      <charset val="204"/>
    </font>
    <font>
      <sz val="8"/>
      <name val="Arial Cyr"/>
      <family val="2"/>
      <charset val="204"/>
    </font>
    <font>
      <b/>
      <i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"/>
      <family val="1"/>
    </font>
    <font>
      <b/>
      <sz val="9"/>
      <name val="Arial Cyr"/>
      <charset val="204"/>
    </font>
    <font>
      <b/>
      <sz val="9"/>
      <name val="Arial Cyr"/>
      <family val="2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b/>
      <sz val="14"/>
      <name val="Times New Roman"/>
      <family val="1"/>
    </font>
    <font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sz val="8"/>
      <color rgb="FFC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name val="Arial Cyr"/>
      <family val="2"/>
      <charset val="204"/>
    </font>
    <font>
      <sz val="14"/>
      <color indexed="63"/>
      <name val="Times New Roman"/>
      <family val="1"/>
      <charset val="204"/>
    </font>
    <font>
      <u/>
      <sz val="14"/>
      <name val="Arial Cyr"/>
      <charset val="204"/>
    </font>
    <font>
      <b/>
      <sz val="14"/>
      <color rgb="FFC0000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40" xfId="0" applyFont="1" applyBorder="1" applyAlignment="1"/>
    <xf numFmtId="0" fontId="7" fillId="0" borderId="0" xfId="0" applyFont="1" applyBorder="1" applyAlignment="1">
      <alignment horizontal="center"/>
    </xf>
    <xf numFmtId="0" fontId="9" fillId="0" borderId="0" xfId="0" applyFont="1" applyBorder="1"/>
    <xf numFmtId="0" fontId="5" fillId="2" borderId="42" xfId="0" applyFont="1" applyFill="1" applyBorder="1" applyAlignment="1">
      <alignment horizontal="center" textRotation="90"/>
    </xf>
    <xf numFmtId="0" fontId="5" fillId="2" borderId="11" xfId="0" applyFont="1" applyFill="1" applyBorder="1" applyAlignment="1">
      <alignment horizontal="center" textRotation="90"/>
    </xf>
    <xf numFmtId="0" fontId="5" fillId="2" borderId="43" xfId="0" applyFont="1" applyFill="1" applyBorder="1" applyAlignment="1">
      <alignment horizontal="center" textRotation="90"/>
    </xf>
    <xf numFmtId="0" fontId="5" fillId="3" borderId="42" xfId="0" applyFont="1" applyFill="1" applyBorder="1" applyAlignment="1">
      <alignment horizontal="center" textRotation="90"/>
    </xf>
    <xf numFmtId="0" fontId="5" fillId="3" borderId="11" xfId="0" applyFont="1" applyFill="1" applyBorder="1" applyAlignment="1">
      <alignment horizontal="center" textRotation="90"/>
    </xf>
    <xf numFmtId="0" fontId="5" fillId="3" borderId="44" xfId="0" applyFont="1" applyFill="1" applyBorder="1" applyAlignment="1">
      <alignment horizontal="center" textRotation="90"/>
    </xf>
    <xf numFmtId="0" fontId="5" fillId="3" borderId="50" xfId="0" applyFont="1" applyFill="1" applyBorder="1" applyAlignment="1">
      <alignment horizontal="center" textRotation="90"/>
    </xf>
    <xf numFmtId="0" fontId="5" fillId="3" borderId="34" xfId="0" applyFont="1" applyFill="1" applyBorder="1" applyAlignment="1">
      <alignment horizontal="center" textRotation="90"/>
    </xf>
    <xf numFmtId="0" fontId="5" fillId="4" borderId="2" xfId="0" applyFont="1" applyFill="1" applyBorder="1" applyAlignment="1">
      <alignment horizontal="center" textRotation="90"/>
    </xf>
    <xf numFmtId="0" fontId="5" fillId="4" borderId="51" xfId="0" applyFont="1" applyFill="1" applyBorder="1" applyAlignment="1">
      <alignment horizontal="center" textRotation="90"/>
    </xf>
    <xf numFmtId="0" fontId="5" fillId="4" borderId="52" xfId="0" applyFont="1" applyFill="1" applyBorder="1" applyAlignment="1">
      <alignment horizontal="center" textRotation="90"/>
    </xf>
    <xf numFmtId="0" fontId="5" fillId="4" borderId="10" xfId="0" applyFont="1" applyFill="1" applyBorder="1" applyAlignment="1">
      <alignment horizontal="center" textRotation="90"/>
    </xf>
    <xf numFmtId="0" fontId="5" fillId="4" borderId="11" xfId="0" applyFont="1" applyFill="1" applyBorder="1" applyAlignment="1">
      <alignment horizontal="center" textRotation="90"/>
    </xf>
    <xf numFmtId="0" fontId="5" fillId="4" borderId="12" xfId="0" applyFont="1" applyFill="1" applyBorder="1" applyAlignment="1">
      <alignment horizontal="center" textRotation="90"/>
    </xf>
    <xf numFmtId="0" fontId="5" fillId="5" borderId="10" xfId="0" applyFont="1" applyFill="1" applyBorder="1" applyAlignment="1">
      <alignment horizontal="center" textRotation="90"/>
    </xf>
    <xf numFmtId="0" fontId="5" fillId="5" borderId="11" xfId="0" applyFont="1" applyFill="1" applyBorder="1" applyAlignment="1">
      <alignment horizontal="center" textRotation="90"/>
    </xf>
    <xf numFmtId="0" fontId="5" fillId="5" borderId="52" xfId="0" applyFont="1" applyFill="1" applyBorder="1" applyAlignment="1">
      <alignment horizontal="center" textRotation="90"/>
    </xf>
    <xf numFmtId="0" fontId="5" fillId="5" borderId="12" xfId="0" applyFont="1" applyFill="1" applyBorder="1" applyAlignment="1">
      <alignment horizontal="center" textRotation="90"/>
    </xf>
    <xf numFmtId="0" fontId="7" fillId="0" borderId="0" xfId="0" applyFont="1" applyBorder="1" applyAlignment="1">
      <alignment horizontal="center" textRotation="90"/>
    </xf>
    <xf numFmtId="0" fontId="8" fillId="0" borderId="38" xfId="0" applyFont="1" applyBorder="1"/>
    <xf numFmtId="0" fontId="8" fillId="0" borderId="38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38" xfId="0" applyNumberFormat="1" applyFont="1" applyBorder="1" applyAlignment="1">
      <alignment horizontal="center"/>
    </xf>
    <xf numFmtId="0" fontId="8" fillId="0" borderId="56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56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6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0" fillId="0" borderId="0" xfId="0" applyBorder="1"/>
    <xf numFmtId="0" fontId="8" fillId="0" borderId="20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37" xfId="0" applyFont="1" applyBorder="1"/>
    <xf numFmtId="0" fontId="8" fillId="0" borderId="8" xfId="0" applyFont="1" applyBorder="1"/>
    <xf numFmtId="0" fontId="8" fillId="0" borderId="16" xfId="0" applyFont="1" applyBorder="1"/>
    <xf numFmtId="0" fontId="8" fillId="0" borderId="15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59" xfId="0" applyNumberFormat="1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9" xfId="0" applyFont="1" applyBorder="1"/>
    <xf numFmtId="0" fontId="8" fillId="0" borderId="3" xfId="0" applyFont="1" applyBorder="1"/>
    <xf numFmtId="0" fontId="8" fillId="0" borderId="26" xfId="0" applyFont="1" applyBorder="1"/>
    <xf numFmtId="0" fontId="8" fillId="0" borderId="13" xfId="0" applyFont="1" applyBorder="1" applyAlignment="1">
      <alignment horizontal="center"/>
    </xf>
    <xf numFmtId="0" fontId="2" fillId="0" borderId="46" xfId="0" applyFont="1" applyBorder="1"/>
    <xf numFmtId="0" fontId="2" fillId="0" borderId="3" xfId="0" applyFont="1" applyBorder="1"/>
    <xf numFmtId="0" fontId="2" fillId="0" borderId="23" xfId="0" applyFont="1" applyBorder="1"/>
    <xf numFmtId="0" fontId="8" fillId="0" borderId="14" xfId="0" applyNumberFormat="1" applyFont="1" applyBorder="1" applyAlignment="1">
      <alignment horizontal="center"/>
    </xf>
    <xf numFmtId="0" fontId="8" fillId="0" borderId="60" xfId="0" applyFont="1" applyBorder="1"/>
    <xf numFmtId="0" fontId="8" fillId="0" borderId="60" xfId="0" applyFont="1" applyBorder="1" applyAlignment="1">
      <alignment horizontal="center"/>
    </xf>
    <xf numFmtId="0" fontId="8" fillId="0" borderId="61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62" xfId="0" applyFont="1" applyBorder="1"/>
    <xf numFmtId="0" fontId="8" fillId="0" borderId="62" xfId="0" applyFont="1" applyBorder="1" applyAlignment="1">
      <alignment horizontal="center"/>
    </xf>
    <xf numFmtId="0" fontId="8" fillId="0" borderId="49" xfId="0" applyFont="1" applyBorder="1"/>
    <xf numFmtId="0" fontId="8" fillId="0" borderId="49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63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5" fillId="0" borderId="43" xfId="0" applyFont="1" applyBorder="1"/>
    <xf numFmtId="0" fontId="5" fillId="0" borderId="35" xfId="0" applyFont="1" applyBorder="1"/>
    <xf numFmtId="16" fontId="5" fillId="0" borderId="35" xfId="0" applyNumberFormat="1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35" xfId="0" applyFont="1" applyBorder="1" applyAlignment="1"/>
    <xf numFmtId="0" fontId="12" fillId="0" borderId="0" xfId="0" applyFont="1"/>
    <xf numFmtId="0" fontId="13" fillId="0" borderId="0" xfId="0" applyFont="1" applyBorder="1"/>
    <xf numFmtId="0" fontId="14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0" xfId="0" applyFont="1" applyBorder="1"/>
    <xf numFmtId="0" fontId="15" fillId="0" borderId="0" xfId="0" applyFont="1" applyBorder="1"/>
    <xf numFmtId="0" fontId="16" fillId="0" borderId="0" xfId="0" applyFont="1" applyBorder="1" applyAlignment="1">
      <alignment horizontal="center"/>
    </xf>
    <xf numFmtId="0" fontId="17" fillId="0" borderId="0" xfId="0" applyFont="1"/>
    <xf numFmtId="0" fontId="9" fillId="0" borderId="0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9" fillId="0" borderId="0" xfId="0" applyFont="1" applyBorder="1"/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textRotation="90"/>
    </xf>
    <xf numFmtId="0" fontId="21" fillId="0" borderId="0" xfId="0" applyFont="1" applyBorder="1" applyAlignment="1">
      <alignment horizontal="center" textRotation="90"/>
    </xf>
    <xf numFmtId="0" fontId="0" fillId="0" borderId="0" xfId="0" applyNumberFormat="1" applyBorder="1" applyAlignment="1">
      <alignment horizontal="center"/>
    </xf>
    <xf numFmtId="0" fontId="21" fillId="0" borderId="0" xfId="0" applyFont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7" fillId="0" borderId="0" xfId="0" applyFont="1" applyBorder="1"/>
    <xf numFmtId="0" fontId="5" fillId="6" borderId="10" xfId="0" applyFont="1" applyFill="1" applyBorder="1" applyAlignment="1">
      <alignment horizontal="center" textRotation="90"/>
    </xf>
    <xf numFmtId="0" fontId="5" fillId="6" borderId="11" xfId="0" applyFont="1" applyFill="1" applyBorder="1" applyAlignment="1">
      <alignment horizontal="center" textRotation="90"/>
    </xf>
    <xf numFmtId="0" fontId="5" fillId="6" borderId="12" xfId="0" applyFont="1" applyFill="1" applyBorder="1" applyAlignment="1">
      <alignment horizontal="center" textRotation="90"/>
    </xf>
    <xf numFmtId="0" fontId="25" fillId="0" borderId="0" xfId="0" applyFont="1"/>
    <xf numFmtId="2" fontId="8" fillId="0" borderId="22" xfId="0" applyNumberFormat="1" applyFont="1" applyBorder="1" applyAlignment="1">
      <alignment horizontal="center"/>
    </xf>
    <xf numFmtId="0" fontId="6" fillId="0" borderId="42" xfId="0" applyFont="1" applyBorder="1" applyAlignment="1"/>
    <xf numFmtId="0" fontId="6" fillId="0" borderId="43" xfId="0" applyFont="1" applyBorder="1" applyAlignment="1"/>
    <xf numFmtId="0" fontId="6" fillId="0" borderId="2" xfId="0" applyFont="1" applyBorder="1" applyAlignment="1"/>
    <xf numFmtId="0" fontId="5" fillId="0" borderId="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18" fillId="0" borderId="0" xfId="0" applyFont="1" applyBorder="1" applyAlignment="1"/>
    <xf numFmtId="0" fontId="19" fillId="0" borderId="0" xfId="0" applyFont="1" applyBorder="1" applyAlignment="1"/>
    <xf numFmtId="0" fontId="20" fillId="0" borderId="0" xfId="0" applyFont="1" applyBorder="1" applyAlignment="1"/>
    <xf numFmtId="0" fontId="15" fillId="0" borderId="0" xfId="0" applyFont="1" applyBorder="1" applyAlignment="1"/>
    <xf numFmtId="0" fontId="21" fillId="0" borderId="0" xfId="0" applyFont="1" applyBorder="1" applyAlignment="1">
      <alignment textRotation="90"/>
    </xf>
    <xf numFmtId="0" fontId="0" fillId="0" borderId="0" xfId="0" applyBorder="1" applyAlignment="1"/>
    <xf numFmtId="0" fontId="22" fillId="0" borderId="0" xfId="0" applyFont="1" applyBorder="1" applyAlignment="1"/>
    <xf numFmtId="0" fontId="0" fillId="0" borderId="0" xfId="0" applyFill="1" applyBorder="1" applyAlignment="1"/>
    <xf numFmtId="0" fontId="23" fillId="0" borderId="0" xfId="0" applyFont="1" applyBorder="1" applyAlignment="1"/>
    <xf numFmtId="0" fontId="24" fillId="0" borderId="0" xfId="0" applyFont="1" applyBorder="1" applyAlignment="1"/>
    <xf numFmtId="0" fontId="0" fillId="0" borderId="0" xfId="0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textRotation="90"/>
    </xf>
    <xf numFmtId="0" fontId="5" fillId="3" borderId="33" xfId="0" applyFont="1" applyFill="1" applyBorder="1" applyAlignment="1">
      <alignment horizontal="center" textRotation="90"/>
    </xf>
    <xf numFmtId="0" fontId="2" fillId="0" borderId="54" xfId="0" applyFont="1" applyBorder="1"/>
    <xf numFmtId="0" fontId="5" fillId="0" borderId="64" xfId="0" applyFont="1" applyBorder="1" applyAlignment="1">
      <alignment horizontal="center"/>
    </xf>
    <xf numFmtId="0" fontId="8" fillId="0" borderId="67" xfId="0" applyFont="1" applyBorder="1" applyAlignment="1">
      <alignment horizontal="center"/>
    </xf>
    <xf numFmtId="0" fontId="28" fillId="0" borderId="0" xfId="0" applyFont="1"/>
    <xf numFmtId="0" fontId="11" fillId="0" borderId="0" xfId="0" applyFont="1" applyBorder="1" applyAlignment="1"/>
    <xf numFmtId="0" fontId="0" fillId="0" borderId="0" xfId="0" applyAlignment="1"/>
    <xf numFmtId="0" fontId="1" fillId="0" borderId="0" xfId="0" applyFont="1" applyAlignment="1"/>
    <xf numFmtId="0" fontId="5" fillId="3" borderId="42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49" fontId="5" fillId="0" borderId="42" xfId="0" applyNumberFormat="1" applyFont="1" applyBorder="1" applyAlignment="1">
      <alignment horizontal="center"/>
    </xf>
    <xf numFmtId="0" fontId="8" fillId="0" borderId="68" xfId="0" applyFont="1" applyBorder="1" applyAlignment="1">
      <alignment horizontal="center"/>
    </xf>
    <xf numFmtId="0" fontId="8" fillId="0" borderId="69" xfId="0" applyFont="1" applyBorder="1" applyAlignment="1">
      <alignment horizontal="center"/>
    </xf>
    <xf numFmtId="0" fontId="8" fillId="0" borderId="70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8" fillId="0" borderId="72" xfId="0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6" borderId="44" xfId="0" applyNumberFormat="1" applyFont="1" applyFill="1" applyBorder="1" applyAlignment="1">
      <alignment horizontal="center"/>
    </xf>
    <xf numFmtId="2" fontId="29" fillId="7" borderId="44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30" fillId="0" borderId="0" xfId="0" applyFont="1"/>
    <xf numFmtId="0" fontId="30" fillId="0" borderId="0" xfId="0" applyFont="1" applyBorder="1"/>
    <xf numFmtId="0" fontId="5" fillId="6" borderId="44" xfId="0" applyNumberFormat="1" applyFont="1" applyFill="1" applyBorder="1" applyAlignment="1">
      <alignment horizontal="center"/>
    </xf>
    <xf numFmtId="0" fontId="35" fillId="0" borderId="0" xfId="0" applyFont="1"/>
    <xf numFmtId="0" fontId="33" fillId="3" borderId="42" xfId="0" applyFont="1" applyFill="1" applyBorder="1" applyAlignment="1">
      <alignment horizontal="center"/>
    </xf>
    <xf numFmtId="0" fontId="33" fillId="3" borderId="43" xfId="0" applyFont="1" applyFill="1" applyBorder="1" applyAlignment="1">
      <alignment horizontal="center"/>
    </xf>
    <xf numFmtId="0" fontId="33" fillId="3" borderId="44" xfId="0" applyFont="1" applyFill="1" applyBorder="1" applyAlignment="1">
      <alignment horizontal="center"/>
    </xf>
    <xf numFmtId="0" fontId="35" fillId="0" borderId="0" xfId="0" applyFont="1" applyAlignment="1"/>
    <xf numFmtId="165" fontId="35" fillId="0" borderId="0" xfId="0" applyNumberFormat="1" applyFont="1"/>
    <xf numFmtId="0" fontId="35" fillId="0" borderId="0" xfId="0" applyFont="1" applyBorder="1"/>
    <xf numFmtId="0" fontId="32" fillId="0" borderId="0" xfId="0" applyFont="1"/>
    <xf numFmtId="0" fontId="19" fillId="0" borderId="0" xfId="0" applyFont="1" applyBorder="1" applyAlignment="1">
      <alignment horizontal="center" textRotation="90"/>
    </xf>
    <xf numFmtId="0" fontId="37" fillId="0" borderId="0" xfId="0" applyFont="1"/>
    <xf numFmtId="0" fontId="38" fillId="0" borderId="0" xfId="0" applyFont="1"/>
    <xf numFmtId="0" fontId="39" fillId="0" borderId="0" xfId="0" applyFont="1"/>
    <xf numFmtId="0" fontId="36" fillId="0" borderId="0" xfId="0" applyFont="1" applyAlignment="1"/>
    <xf numFmtId="0" fontId="36" fillId="0" borderId="0" xfId="0" applyFont="1" applyAlignment="1">
      <alignment horizontal="center"/>
    </xf>
    <xf numFmtId="0" fontId="1" fillId="2" borderId="42" xfId="0" applyFont="1" applyFill="1" applyBorder="1" applyAlignment="1">
      <alignment textRotation="90"/>
    </xf>
    <xf numFmtId="0" fontId="1" fillId="2" borderId="11" xfId="0" applyFont="1" applyFill="1" applyBorder="1" applyAlignment="1">
      <alignment textRotation="90"/>
    </xf>
    <xf numFmtId="0" fontId="1" fillId="2" borderId="43" xfId="0" applyFont="1" applyFill="1" applyBorder="1" applyAlignment="1">
      <alignment textRotation="90"/>
    </xf>
    <xf numFmtId="0" fontId="1" fillId="3" borderId="42" xfId="0" applyFont="1" applyFill="1" applyBorder="1" applyAlignment="1">
      <alignment textRotation="90"/>
    </xf>
    <xf numFmtId="0" fontId="1" fillId="3" borderId="11" xfId="0" applyFont="1" applyFill="1" applyBorder="1" applyAlignment="1">
      <alignment textRotation="90"/>
    </xf>
    <xf numFmtId="0" fontId="1" fillId="3" borderId="44" xfId="0" applyFont="1" applyFill="1" applyBorder="1" applyAlignment="1">
      <alignment textRotation="90"/>
    </xf>
    <xf numFmtId="0" fontId="1" fillId="3" borderId="50" xfId="0" applyFont="1" applyFill="1" applyBorder="1" applyAlignment="1">
      <alignment textRotation="90"/>
    </xf>
    <xf numFmtId="0" fontId="1" fillId="3" borderId="34" xfId="0" applyFont="1" applyFill="1" applyBorder="1" applyAlignment="1">
      <alignment textRotation="90"/>
    </xf>
    <xf numFmtId="0" fontId="1" fillId="3" borderId="33" xfId="0" applyFont="1" applyFill="1" applyBorder="1" applyAlignment="1">
      <alignment textRotation="90"/>
    </xf>
    <xf numFmtId="0" fontId="1" fillId="4" borderId="2" xfId="0" applyFont="1" applyFill="1" applyBorder="1" applyAlignment="1">
      <alignment textRotation="90"/>
    </xf>
    <xf numFmtId="0" fontId="1" fillId="4" borderId="51" xfId="0" applyFont="1" applyFill="1" applyBorder="1" applyAlignment="1">
      <alignment textRotation="90"/>
    </xf>
    <xf numFmtId="0" fontId="1" fillId="4" borderId="52" xfId="0" applyFont="1" applyFill="1" applyBorder="1" applyAlignment="1">
      <alignment textRotation="90"/>
    </xf>
    <xf numFmtId="0" fontId="1" fillId="4" borderId="10" xfId="0" applyFont="1" applyFill="1" applyBorder="1" applyAlignment="1">
      <alignment textRotation="90"/>
    </xf>
    <xf numFmtId="0" fontId="1" fillId="4" borderId="11" xfId="0" applyFont="1" applyFill="1" applyBorder="1" applyAlignment="1">
      <alignment textRotation="90"/>
    </xf>
    <xf numFmtId="0" fontId="1" fillId="4" borderId="12" xfId="0" applyFont="1" applyFill="1" applyBorder="1" applyAlignment="1">
      <alignment textRotation="90"/>
    </xf>
    <xf numFmtId="0" fontId="1" fillId="5" borderId="10" xfId="0" applyFont="1" applyFill="1" applyBorder="1" applyAlignment="1">
      <alignment textRotation="90"/>
    </xf>
    <xf numFmtId="0" fontId="1" fillId="5" borderId="11" xfId="0" applyFont="1" applyFill="1" applyBorder="1" applyAlignment="1">
      <alignment textRotation="90"/>
    </xf>
    <xf numFmtId="0" fontId="1" fillId="5" borderId="52" xfId="0" applyFont="1" applyFill="1" applyBorder="1" applyAlignment="1">
      <alignment textRotation="90"/>
    </xf>
    <xf numFmtId="0" fontId="1" fillId="5" borderId="12" xfId="0" applyFont="1" applyFill="1" applyBorder="1" applyAlignment="1">
      <alignment textRotation="90"/>
    </xf>
    <xf numFmtId="0" fontId="1" fillId="6" borderId="10" xfId="0" applyFont="1" applyFill="1" applyBorder="1" applyAlignment="1">
      <alignment textRotation="90"/>
    </xf>
    <xf numFmtId="0" fontId="1" fillId="6" borderId="11" xfId="0" applyFont="1" applyFill="1" applyBorder="1" applyAlignment="1">
      <alignment textRotation="90"/>
    </xf>
    <xf numFmtId="0" fontId="1" fillId="6" borderId="12" xfId="0" applyFont="1" applyFill="1" applyBorder="1" applyAlignment="1">
      <alignment textRotation="90"/>
    </xf>
    <xf numFmtId="0" fontId="27" fillId="0" borderId="35" xfId="0" applyFont="1" applyBorder="1"/>
    <xf numFmtId="16" fontId="27" fillId="0" borderId="35" xfId="0" applyNumberFormat="1" applyFont="1" applyBorder="1" applyAlignment="1">
      <alignment horizontal="center"/>
    </xf>
    <xf numFmtId="0" fontId="27" fillId="0" borderId="35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40" fillId="0" borderId="0" xfId="0" applyFont="1"/>
    <xf numFmtId="0" fontId="42" fillId="0" borderId="0" xfId="0" applyFont="1"/>
    <xf numFmtId="0" fontId="43" fillId="0" borderId="0" xfId="0" applyFont="1"/>
    <xf numFmtId="0" fontId="40" fillId="0" borderId="0" xfId="0" applyFont="1" applyAlignment="1"/>
    <xf numFmtId="0" fontId="43" fillId="0" borderId="0" xfId="0" applyFont="1" applyAlignment="1">
      <alignment wrapText="1"/>
    </xf>
    <xf numFmtId="0" fontId="40" fillId="0" borderId="0" xfId="0" applyFont="1" applyBorder="1" applyAlignment="1"/>
    <xf numFmtId="0" fontId="40" fillId="0" borderId="35" xfId="0" applyFont="1" applyBorder="1" applyAlignment="1"/>
    <xf numFmtId="0" fontId="41" fillId="0" borderId="0" xfId="0" applyFont="1"/>
    <xf numFmtId="0" fontId="45" fillId="0" borderId="0" xfId="0" applyFont="1" applyBorder="1" applyAlignment="1">
      <alignment horizontal="center"/>
    </xf>
    <xf numFmtId="0" fontId="40" fillId="0" borderId="0" xfId="0" applyFont="1" applyAlignment="1"/>
    <xf numFmtId="0" fontId="40" fillId="0" borderId="0" xfId="0" applyFont="1" applyBorder="1" applyAlignment="1"/>
    <xf numFmtId="0" fontId="41" fillId="0" borderId="0" xfId="0" applyFont="1" applyAlignment="1"/>
    <xf numFmtId="0" fontId="46" fillId="0" borderId="56" xfId="0" applyFont="1" applyFill="1" applyBorder="1" applyAlignment="1">
      <alignment vertical="top" wrapText="1"/>
    </xf>
    <xf numFmtId="0" fontId="46" fillId="0" borderId="6" xfId="0" applyFont="1" applyFill="1" applyBorder="1" applyAlignment="1">
      <alignment vertical="top" wrapText="1"/>
    </xf>
    <xf numFmtId="0" fontId="42" fillId="0" borderId="26" xfId="0" applyFont="1" applyFill="1" applyBorder="1" applyAlignment="1">
      <alignment horizontal="center" vertical="top" wrapText="1"/>
    </xf>
    <xf numFmtId="0" fontId="42" fillId="0" borderId="29" xfId="0" applyFont="1" applyBorder="1" applyAlignment="1">
      <alignment horizontal="center" vertical="top"/>
    </xf>
    <xf numFmtId="0" fontId="42" fillId="0" borderId="3" xfId="0" applyFont="1" applyBorder="1" applyAlignment="1">
      <alignment horizontal="center" vertical="top"/>
    </xf>
    <xf numFmtId="0" fontId="42" fillId="0" borderId="26" xfId="0" applyFont="1" applyBorder="1" applyAlignment="1">
      <alignment horizontal="center" vertical="top"/>
    </xf>
    <xf numFmtId="0" fontId="42" fillId="0" borderId="6" xfId="0" applyFont="1" applyBorder="1" applyAlignment="1">
      <alignment horizontal="center" vertical="top"/>
    </xf>
    <xf numFmtId="0" fontId="42" fillId="0" borderId="5" xfId="0" applyFont="1" applyBorder="1" applyAlignment="1">
      <alignment horizontal="center" vertical="top"/>
    </xf>
    <xf numFmtId="0" fontId="42" fillId="0" borderId="29" xfId="0" applyFont="1" applyFill="1" applyBorder="1" applyAlignment="1">
      <alignment horizontal="center" vertical="top"/>
    </xf>
    <xf numFmtId="0" fontId="42" fillId="0" borderId="3" xfId="0" applyFont="1" applyFill="1" applyBorder="1" applyAlignment="1">
      <alignment horizontal="center" vertical="top"/>
    </xf>
    <xf numFmtId="0" fontId="42" fillId="0" borderId="26" xfId="0" applyFont="1" applyFill="1" applyBorder="1" applyAlignment="1">
      <alignment horizontal="center" vertical="top"/>
    </xf>
    <xf numFmtId="0" fontId="42" fillId="0" borderId="14" xfId="0" applyFont="1" applyBorder="1" applyAlignment="1">
      <alignment horizontal="center" vertical="top"/>
    </xf>
    <xf numFmtId="0" fontId="42" fillId="0" borderId="56" xfId="0" applyFont="1" applyBorder="1" applyAlignment="1">
      <alignment horizontal="center" vertical="top"/>
    </xf>
    <xf numFmtId="165" fontId="42" fillId="0" borderId="22" xfId="0" applyNumberFormat="1" applyFont="1" applyBorder="1" applyAlignment="1">
      <alignment horizontal="center" vertical="top"/>
    </xf>
    <xf numFmtId="0" fontId="46" fillId="9" borderId="56" xfId="0" applyFont="1" applyFill="1" applyBorder="1" applyAlignment="1">
      <alignment vertical="top" wrapText="1"/>
    </xf>
    <xf numFmtId="0" fontId="46" fillId="9" borderId="6" xfId="0" applyFont="1" applyFill="1" applyBorder="1" applyAlignment="1">
      <alignment vertical="top" wrapText="1"/>
    </xf>
    <xf numFmtId="0" fontId="42" fillId="9" borderId="26" xfId="0" applyFont="1" applyFill="1" applyBorder="1" applyAlignment="1">
      <alignment horizontal="center" vertical="top" wrapText="1"/>
    </xf>
    <xf numFmtId="0" fontId="42" fillId="9" borderId="6" xfId="0" applyFont="1" applyFill="1" applyBorder="1" applyAlignment="1">
      <alignment horizontal="center" vertical="top" wrapText="1"/>
    </xf>
    <xf numFmtId="0" fontId="42" fillId="9" borderId="29" xfId="0" applyFont="1" applyFill="1" applyBorder="1" applyAlignment="1">
      <alignment horizontal="center" vertical="top"/>
    </xf>
    <xf numFmtId="0" fontId="42" fillId="9" borderId="3" xfId="0" applyFont="1" applyFill="1" applyBorder="1" applyAlignment="1">
      <alignment horizontal="center" vertical="top"/>
    </xf>
    <xf numFmtId="0" fontId="42" fillId="9" borderId="26" xfId="0" applyFont="1" applyFill="1" applyBorder="1" applyAlignment="1">
      <alignment horizontal="center" vertical="top"/>
    </xf>
    <xf numFmtId="0" fontId="42" fillId="9" borderId="6" xfId="0" applyFont="1" applyFill="1" applyBorder="1" applyAlignment="1">
      <alignment horizontal="center" vertical="top"/>
    </xf>
    <xf numFmtId="0" fontId="42" fillId="9" borderId="5" xfId="0" applyFont="1" applyFill="1" applyBorder="1" applyAlignment="1">
      <alignment horizontal="center" vertical="top"/>
    </xf>
    <xf numFmtId="0" fontId="42" fillId="9" borderId="14" xfId="0" applyFont="1" applyFill="1" applyBorder="1" applyAlignment="1">
      <alignment horizontal="center" vertical="top"/>
    </xf>
    <xf numFmtId="0" fontId="42" fillId="9" borderId="56" xfId="0" applyNumberFormat="1" applyFont="1" applyFill="1" applyBorder="1" applyAlignment="1">
      <alignment horizontal="center" vertical="top"/>
    </xf>
    <xf numFmtId="0" fontId="42" fillId="9" borderId="56" xfId="0" applyFont="1" applyFill="1" applyBorder="1" applyAlignment="1">
      <alignment horizontal="center" vertical="top"/>
    </xf>
    <xf numFmtId="165" fontId="42" fillId="9" borderId="24" xfId="0" applyNumberFormat="1" applyFont="1" applyFill="1" applyBorder="1" applyAlignment="1">
      <alignment horizontal="center" vertical="top"/>
    </xf>
    <xf numFmtId="0" fontId="42" fillId="0" borderId="62" xfId="0" applyFont="1" applyBorder="1" applyAlignment="1">
      <alignment horizontal="center" vertical="top"/>
    </xf>
    <xf numFmtId="0" fontId="42" fillId="9" borderId="21" xfId="0" applyFont="1" applyFill="1" applyBorder="1" applyAlignment="1">
      <alignment horizontal="center" vertical="top"/>
    </xf>
    <xf numFmtId="0" fontId="42" fillId="9" borderId="1" xfId="0" applyFont="1" applyFill="1" applyBorder="1" applyAlignment="1">
      <alignment horizontal="center" vertical="top"/>
    </xf>
    <xf numFmtId="0" fontId="42" fillId="9" borderId="8" xfId="0" applyFont="1" applyFill="1" applyBorder="1" applyAlignment="1">
      <alignment horizontal="center" vertical="top"/>
    </xf>
    <xf numFmtId="0" fontId="42" fillId="9" borderId="16" xfId="0" applyFont="1" applyFill="1" applyBorder="1" applyAlignment="1">
      <alignment horizontal="center" vertical="top"/>
    </xf>
    <xf numFmtId="165" fontId="42" fillId="9" borderId="22" xfId="0" applyNumberFormat="1" applyFont="1" applyFill="1" applyBorder="1" applyAlignment="1">
      <alignment horizontal="center" vertical="top"/>
    </xf>
    <xf numFmtId="0" fontId="42" fillId="9" borderId="56" xfId="0" applyFont="1" applyFill="1" applyBorder="1" applyAlignment="1">
      <alignment horizontal="center" vertical="top" wrapText="1"/>
    </xf>
    <xf numFmtId="0" fontId="42" fillId="0" borderId="56" xfId="0" applyFont="1" applyFill="1" applyBorder="1" applyAlignment="1">
      <alignment horizontal="center" vertical="top" wrapText="1"/>
    </xf>
    <xf numFmtId="0" fontId="42" fillId="0" borderId="21" xfId="0" applyFont="1" applyBorder="1" applyAlignment="1">
      <alignment horizontal="center" vertical="top"/>
    </xf>
    <xf numFmtId="0" fontId="42" fillId="0" borderId="1" xfId="0" applyFont="1" applyBorder="1" applyAlignment="1">
      <alignment horizontal="center" vertical="top"/>
    </xf>
    <xf numFmtId="0" fontId="42" fillId="0" borderId="25" xfId="0" applyFont="1" applyBorder="1" applyAlignment="1">
      <alignment horizontal="center" vertical="top"/>
    </xf>
    <xf numFmtId="0" fontId="42" fillId="0" borderId="8" xfId="0" applyFont="1" applyBorder="1" applyAlignment="1">
      <alignment horizontal="center" vertical="top"/>
    </xf>
    <xf numFmtId="0" fontId="42" fillId="0" borderId="16" xfId="0" applyFont="1" applyBorder="1" applyAlignment="1">
      <alignment horizontal="center" vertical="top"/>
    </xf>
    <xf numFmtId="0" fontId="42" fillId="0" borderId="59" xfId="0" applyFont="1" applyBorder="1" applyAlignment="1">
      <alignment horizontal="center" vertical="top"/>
    </xf>
    <xf numFmtId="0" fontId="42" fillId="0" borderId="62" xfId="0" applyNumberFormat="1" applyFont="1" applyBorder="1" applyAlignment="1">
      <alignment horizontal="center" vertical="top"/>
    </xf>
    <xf numFmtId="0" fontId="42" fillId="0" borderId="69" xfId="0" applyFont="1" applyBorder="1" applyAlignment="1">
      <alignment horizontal="center" vertical="top"/>
    </xf>
    <xf numFmtId="0" fontId="42" fillId="0" borderId="9" xfId="0" applyFont="1" applyBorder="1" applyAlignment="1">
      <alignment horizontal="center" vertical="top"/>
    </xf>
    <xf numFmtId="0" fontId="42" fillId="0" borderId="68" xfId="0" applyFont="1" applyBorder="1" applyAlignment="1">
      <alignment horizontal="center" vertical="top"/>
    </xf>
    <xf numFmtId="0" fontId="42" fillId="0" borderId="27" xfId="0" applyFont="1" applyBorder="1" applyAlignment="1">
      <alignment horizontal="center" vertical="top"/>
    </xf>
    <xf numFmtId="0" fontId="42" fillId="0" borderId="13" xfId="0" applyFont="1" applyBorder="1" applyAlignment="1">
      <alignment horizontal="center" vertical="top"/>
    </xf>
    <xf numFmtId="0" fontId="42" fillId="0" borderId="72" xfId="0" applyFont="1" applyBorder="1" applyAlignment="1">
      <alignment horizontal="center" vertical="top"/>
    </xf>
    <xf numFmtId="0" fontId="42" fillId="0" borderId="60" xfId="0" applyNumberFormat="1" applyFont="1" applyBorder="1" applyAlignment="1">
      <alignment horizontal="center" vertical="top"/>
    </xf>
    <xf numFmtId="0" fontId="42" fillId="0" borderId="60" xfId="0" applyFont="1" applyBorder="1" applyAlignment="1">
      <alignment horizontal="center" vertical="top"/>
    </xf>
    <xf numFmtId="165" fontId="42" fillId="0" borderId="24" xfId="0" applyNumberFormat="1" applyFont="1" applyBorder="1" applyAlignment="1">
      <alignment horizontal="center" vertical="top"/>
    </xf>
    <xf numFmtId="0" fontId="46" fillId="0" borderId="60" xfId="0" applyFont="1" applyFill="1" applyBorder="1" applyAlignment="1">
      <alignment vertical="top" wrapText="1"/>
    </xf>
    <xf numFmtId="0" fontId="46" fillId="0" borderId="69" xfId="0" applyFont="1" applyFill="1" applyBorder="1" applyAlignment="1">
      <alignment vertical="top" wrapText="1"/>
    </xf>
    <xf numFmtId="0" fontId="42" fillId="0" borderId="68" xfId="0" applyFont="1" applyFill="1" applyBorder="1" applyAlignment="1">
      <alignment horizontal="center" vertical="top" wrapText="1"/>
    </xf>
    <xf numFmtId="0" fontId="42" fillId="0" borderId="60" xfId="0" applyFont="1" applyFill="1" applyBorder="1" applyAlignment="1">
      <alignment horizontal="center" vertical="top" wrapText="1"/>
    </xf>
    <xf numFmtId="0" fontId="46" fillId="0" borderId="50" xfId="0" applyFont="1" applyFill="1" applyBorder="1" applyAlignment="1">
      <alignment vertical="top" wrapText="1"/>
    </xf>
    <xf numFmtId="0" fontId="42" fillId="0" borderId="33" xfId="0" applyFont="1" applyFill="1" applyBorder="1" applyAlignment="1">
      <alignment horizontal="center" vertical="top" wrapText="1"/>
    </xf>
    <xf numFmtId="0" fontId="42" fillId="0" borderId="32" xfId="0" applyFont="1" applyBorder="1" applyAlignment="1">
      <alignment horizontal="center" vertical="top"/>
    </xf>
    <xf numFmtId="0" fontId="42" fillId="0" borderId="34" xfId="0" applyFont="1" applyBorder="1" applyAlignment="1">
      <alignment horizontal="center" vertical="top"/>
    </xf>
    <xf numFmtId="0" fontId="42" fillId="0" borderId="33" xfId="0" applyFont="1" applyBorder="1" applyAlignment="1">
      <alignment horizontal="center" vertical="top"/>
    </xf>
    <xf numFmtId="0" fontId="42" fillId="0" borderId="50" xfId="0" applyFont="1" applyBorder="1" applyAlignment="1">
      <alignment horizontal="center" vertical="top"/>
    </xf>
    <xf numFmtId="0" fontId="42" fillId="0" borderId="36" xfId="0" applyFont="1" applyBorder="1" applyAlignment="1">
      <alignment horizontal="center" vertical="top"/>
    </xf>
    <xf numFmtId="0" fontId="42" fillId="0" borderId="73" xfId="0" applyFont="1" applyBorder="1" applyAlignment="1">
      <alignment horizontal="center" vertical="top"/>
    </xf>
    <xf numFmtId="0" fontId="42" fillId="0" borderId="57" xfId="0" applyFont="1" applyBorder="1" applyAlignment="1">
      <alignment horizontal="center" vertical="top"/>
    </xf>
    <xf numFmtId="0" fontId="42" fillId="0" borderId="39" xfId="0" applyNumberFormat="1" applyFont="1" applyBorder="1" applyAlignment="1">
      <alignment horizontal="center" vertical="top"/>
    </xf>
    <xf numFmtId="0" fontId="42" fillId="0" borderId="39" xfId="0" applyFont="1" applyBorder="1" applyAlignment="1">
      <alignment horizontal="center" vertical="top"/>
    </xf>
    <xf numFmtId="165" fontId="42" fillId="0" borderId="73" xfId="0" applyNumberFormat="1" applyFont="1" applyBorder="1" applyAlignment="1">
      <alignment horizontal="center" vertical="top"/>
    </xf>
    <xf numFmtId="0" fontId="40" fillId="0" borderId="40" xfId="0" applyFont="1" applyBorder="1" applyAlignment="1"/>
    <xf numFmtId="0" fontId="40" fillId="0" borderId="49" xfId="0" applyFont="1" applyBorder="1" applyAlignment="1"/>
    <xf numFmtId="49" fontId="40" fillId="0" borderId="47" xfId="0" applyNumberFormat="1" applyFont="1" applyBorder="1" applyAlignment="1">
      <alignment horizontal="center"/>
    </xf>
    <xf numFmtId="0" fontId="40" fillId="0" borderId="64" xfId="0" applyFont="1" applyBorder="1" applyAlignment="1">
      <alignment horizontal="center"/>
    </xf>
    <xf numFmtId="0" fontId="40" fillId="0" borderId="63" xfId="0" applyFont="1" applyBorder="1" applyAlignment="1">
      <alignment horizontal="center"/>
    </xf>
    <xf numFmtId="0" fontId="40" fillId="0" borderId="48" xfId="0" applyFont="1" applyBorder="1" applyAlignment="1">
      <alignment horizontal="center"/>
    </xf>
    <xf numFmtId="0" fontId="40" fillId="0" borderId="65" xfId="0" applyFont="1" applyBorder="1" applyAlignment="1">
      <alignment horizontal="center"/>
    </xf>
    <xf numFmtId="0" fontId="40" fillId="0" borderId="49" xfId="0" applyFont="1" applyBorder="1" applyAlignment="1">
      <alignment horizontal="center"/>
    </xf>
    <xf numFmtId="165" fontId="40" fillId="6" borderId="48" xfId="0" applyNumberFormat="1" applyFont="1" applyFill="1" applyBorder="1" applyAlignment="1">
      <alignment horizontal="center"/>
    </xf>
    <xf numFmtId="0" fontId="40" fillId="9" borderId="49" xfId="0" applyFont="1" applyFill="1" applyBorder="1" applyAlignment="1"/>
    <xf numFmtId="49" fontId="40" fillId="9" borderId="47" xfId="0" applyNumberFormat="1" applyFont="1" applyFill="1" applyBorder="1" applyAlignment="1">
      <alignment horizontal="center"/>
    </xf>
    <xf numFmtId="0" fontId="40" fillId="9" borderId="64" xfId="0" applyFont="1" applyFill="1" applyBorder="1" applyAlignment="1">
      <alignment horizontal="center"/>
    </xf>
    <xf numFmtId="0" fontId="40" fillId="9" borderId="63" xfId="0" applyFont="1" applyFill="1" applyBorder="1" applyAlignment="1">
      <alignment horizontal="center"/>
    </xf>
    <xf numFmtId="0" fontId="40" fillId="9" borderId="48" xfId="0" applyFont="1" applyFill="1" applyBorder="1" applyAlignment="1">
      <alignment horizontal="center"/>
    </xf>
    <xf numFmtId="0" fontId="40" fillId="9" borderId="65" xfId="0" applyFont="1" applyFill="1" applyBorder="1" applyAlignment="1">
      <alignment horizontal="center"/>
    </xf>
    <xf numFmtId="0" fontId="40" fillId="9" borderId="49" xfId="0" applyFont="1" applyFill="1" applyBorder="1" applyAlignment="1">
      <alignment horizontal="center"/>
    </xf>
    <xf numFmtId="0" fontId="40" fillId="9" borderId="49" xfId="0" applyNumberFormat="1" applyFont="1" applyFill="1" applyBorder="1" applyAlignment="1">
      <alignment horizontal="center"/>
    </xf>
    <xf numFmtId="165" fontId="41" fillId="0" borderId="0" xfId="0" applyNumberFormat="1" applyFont="1"/>
    <xf numFmtId="0" fontId="42" fillId="0" borderId="3" xfId="0" applyFont="1" applyBorder="1" applyAlignment="1">
      <alignment horizontal="left" vertical="top" wrapText="1"/>
    </xf>
    <xf numFmtId="0" fontId="42" fillId="0" borderId="5" xfId="0" applyFont="1" applyBorder="1" applyAlignment="1">
      <alignment horizontal="left" vertical="top" wrapText="1"/>
    </xf>
    <xf numFmtId="0" fontId="42" fillId="0" borderId="22" xfId="0" applyFont="1" applyBorder="1" applyAlignment="1">
      <alignment horizontal="center" vertical="top"/>
    </xf>
    <xf numFmtId="0" fontId="42" fillId="9" borderId="3" xfId="0" applyFont="1" applyFill="1" applyBorder="1" applyAlignment="1">
      <alignment horizontal="left" vertical="top" wrapText="1"/>
    </xf>
    <xf numFmtId="0" fontId="42" fillId="9" borderId="5" xfId="0" applyFont="1" applyFill="1" applyBorder="1" applyAlignment="1">
      <alignment horizontal="left" vertical="top" wrapText="1"/>
    </xf>
    <xf numFmtId="0" fontId="42" fillId="9" borderId="24" xfId="0" applyFont="1" applyFill="1" applyBorder="1" applyAlignment="1">
      <alignment horizontal="center" vertical="top"/>
    </xf>
    <xf numFmtId="0" fontId="42" fillId="9" borderId="22" xfId="0" applyFont="1" applyFill="1" applyBorder="1" applyAlignment="1">
      <alignment horizontal="center" vertical="top"/>
    </xf>
    <xf numFmtId="0" fontId="42" fillId="9" borderId="59" xfId="0" applyNumberFormat="1" applyFont="1" applyFill="1" applyBorder="1" applyAlignment="1">
      <alignment horizontal="center" vertical="top"/>
    </xf>
    <xf numFmtId="0" fontId="42" fillId="9" borderId="62" xfId="0" applyFont="1" applyFill="1" applyBorder="1" applyAlignment="1">
      <alignment horizontal="center" vertical="top"/>
    </xf>
    <xf numFmtId="0" fontId="42" fillId="0" borderId="60" xfId="0" applyFont="1" applyFill="1" applyBorder="1" applyAlignment="1">
      <alignment horizontal="center" vertical="top"/>
    </xf>
    <xf numFmtId="0" fontId="42" fillId="0" borderId="24" xfId="0" applyFont="1" applyBorder="1" applyAlignment="1">
      <alignment horizontal="center" vertical="top"/>
    </xf>
    <xf numFmtId="0" fontId="42" fillId="0" borderId="14" xfId="0" applyNumberFormat="1" applyFont="1" applyBorder="1" applyAlignment="1">
      <alignment horizontal="center" vertical="top"/>
    </xf>
    <xf numFmtId="0" fontId="42" fillId="8" borderId="29" xfId="0" applyFont="1" applyFill="1" applyBorder="1" applyAlignment="1">
      <alignment vertical="top" wrapText="1"/>
    </xf>
    <xf numFmtId="0" fontId="42" fillId="9" borderId="29" xfId="0" applyFont="1" applyFill="1" applyBorder="1" applyAlignment="1">
      <alignment vertical="top" wrapText="1"/>
    </xf>
    <xf numFmtId="0" fontId="42" fillId="8" borderId="1" xfId="0" applyFont="1" applyFill="1" applyBorder="1" applyAlignment="1">
      <alignment horizontal="left" vertical="top" wrapText="1"/>
    </xf>
    <xf numFmtId="0" fontId="42" fillId="0" borderId="71" xfId="0" applyFont="1" applyFill="1" applyBorder="1" applyAlignment="1">
      <alignment horizontal="left" vertical="top" wrapText="1"/>
    </xf>
    <xf numFmtId="0" fontId="42" fillId="0" borderId="8" xfId="0" applyFont="1" applyFill="1" applyBorder="1" applyAlignment="1">
      <alignment horizontal="center" vertical="top"/>
    </xf>
    <xf numFmtId="0" fontId="42" fillId="0" borderId="1" xfId="0" applyFont="1" applyFill="1" applyBorder="1" applyAlignment="1">
      <alignment horizontal="center" vertical="top"/>
    </xf>
    <xf numFmtId="0" fontId="42" fillId="0" borderId="16" xfId="0" applyFont="1" applyFill="1" applyBorder="1" applyAlignment="1">
      <alignment horizontal="center" vertical="top"/>
    </xf>
    <xf numFmtId="0" fontId="42" fillId="0" borderId="21" xfId="0" applyFont="1" applyFill="1" applyBorder="1" applyAlignment="1">
      <alignment horizontal="center" vertical="top"/>
    </xf>
    <xf numFmtId="0" fontId="42" fillId="0" borderId="28" xfId="0" applyFont="1" applyFill="1" applyBorder="1" applyAlignment="1">
      <alignment horizontal="center" vertical="top"/>
    </xf>
    <xf numFmtId="0" fontId="42" fillId="0" borderId="67" xfId="0" applyFont="1" applyFill="1" applyBorder="1" applyAlignment="1">
      <alignment horizontal="center" vertical="top"/>
    </xf>
    <xf numFmtId="0" fontId="42" fillId="0" borderId="70" xfId="0" applyFont="1" applyFill="1" applyBorder="1" applyAlignment="1">
      <alignment horizontal="center" vertical="top"/>
    </xf>
    <xf numFmtId="0" fontId="42" fillId="0" borderId="25" xfId="0" applyFont="1" applyFill="1" applyBorder="1" applyAlignment="1">
      <alignment horizontal="center" vertical="top"/>
    </xf>
    <xf numFmtId="0" fontId="42" fillId="0" borderId="22" xfId="0" applyFont="1" applyFill="1" applyBorder="1" applyAlignment="1">
      <alignment horizontal="center" vertical="top"/>
    </xf>
    <xf numFmtId="0" fontId="42" fillId="0" borderId="59" xfId="0" applyNumberFormat="1" applyFont="1" applyFill="1" applyBorder="1" applyAlignment="1">
      <alignment horizontal="center" vertical="top"/>
    </xf>
    <xf numFmtId="0" fontId="42" fillId="0" borderId="62" xfId="0" applyFont="1" applyFill="1" applyBorder="1" applyAlignment="1">
      <alignment horizontal="center" vertical="top"/>
    </xf>
    <xf numFmtId="165" fontId="42" fillId="0" borderId="22" xfId="0" applyNumberFormat="1" applyFont="1" applyFill="1" applyBorder="1" applyAlignment="1">
      <alignment horizontal="center" vertical="top"/>
    </xf>
    <xf numFmtId="0" fontId="42" fillId="9" borderId="39" xfId="0" applyFont="1" applyFill="1" applyBorder="1" applyAlignment="1">
      <alignment horizontal="center" vertical="top" wrapText="1"/>
    </xf>
    <xf numFmtId="0" fontId="42" fillId="9" borderId="32" xfId="0" applyFont="1" applyFill="1" applyBorder="1" applyAlignment="1">
      <alignment horizontal="center" vertical="top"/>
    </xf>
    <xf numFmtId="0" fontId="42" fillId="9" borderId="34" xfId="0" applyFont="1" applyFill="1" applyBorder="1" applyAlignment="1">
      <alignment horizontal="center" vertical="top"/>
    </xf>
    <xf numFmtId="0" fontId="42" fillId="9" borderId="33" xfId="0" applyFont="1" applyFill="1" applyBorder="1" applyAlignment="1">
      <alignment horizontal="center" vertical="top"/>
    </xf>
    <xf numFmtId="0" fontId="42" fillId="9" borderId="14" xfId="0" applyNumberFormat="1" applyFont="1" applyFill="1" applyBorder="1" applyAlignment="1">
      <alignment horizontal="center" vertical="top"/>
    </xf>
    <xf numFmtId="0" fontId="40" fillId="0" borderId="42" xfId="0" applyFont="1" applyBorder="1" applyAlignment="1"/>
    <xf numFmtId="0" fontId="40" fillId="0" borderId="43" xfId="0" applyFont="1" applyBorder="1" applyAlignment="1"/>
    <xf numFmtId="0" fontId="40" fillId="0" borderId="2" xfId="0" applyFont="1" applyBorder="1" applyAlignment="1">
      <alignment horizontal="center"/>
    </xf>
    <xf numFmtId="49" fontId="40" fillId="0" borderId="42" xfId="0" applyNumberFormat="1" applyFont="1" applyBorder="1" applyAlignment="1">
      <alignment horizontal="center"/>
    </xf>
    <xf numFmtId="0" fontId="40" fillId="0" borderId="10" xfId="0" applyFont="1" applyBorder="1" applyAlignment="1">
      <alignment horizontal="center"/>
    </xf>
    <xf numFmtId="165" fontId="40" fillId="6" borderId="44" xfId="0" applyNumberFormat="1" applyFont="1" applyFill="1" applyBorder="1" applyAlignment="1">
      <alignment horizontal="center"/>
    </xf>
    <xf numFmtId="0" fontId="40" fillId="9" borderId="42" xfId="0" applyFont="1" applyFill="1" applyBorder="1" applyAlignment="1"/>
    <xf numFmtId="49" fontId="40" fillId="9" borderId="42" xfId="0" applyNumberFormat="1" applyFont="1" applyFill="1" applyBorder="1" applyAlignment="1">
      <alignment horizontal="center"/>
    </xf>
    <xf numFmtId="1" fontId="40" fillId="9" borderId="42" xfId="0" applyNumberFormat="1" applyFont="1" applyFill="1" applyBorder="1" applyAlignment="1">
      <alignment horizontal="center"/>
    </xf>
    <xf numFmtId="1" fontId="40" fillId="9" borderId="47" xfId="0" applyNumberFormat="1" applyFont="1" applyFill="1" applyBorder="1" applyAlignment="1">
      <alignment horizontal="center"/>
    </xf>
    <xf numFmtId="1" fontId="40" fillId="9" borderId="2" xfId="0" applyNumberFormat="1" applyFont="1" applyFill="1" applyBorder="1" applyAlignment="1">
      <alignment horizontal="center"/>
    </xf>
    <xf numFmtId="0" fontId="40" fillId="0" borderId="42" xfId="0" applyFont="1" applyBorder="1"/>
    <xf numFmtId="0" fontId="40" fillId="0" borderId="43" xfId="0" applyFont="1" applyBorder="1"/>
    <xf numFmtId="49" fontId="40" fillId="0" borderId="2" xfId="0" applyNumberFormat="1" applyFont="1" applyBorder="1" applyAlignment="1">
      <alignment horizontal="center"/>
    </xf>
    <xf numFmtId="0" fontId="40" fillId="3" borderId="2" xfId="0" applyFont="1" applyFill="1" applyBorder="1" applyAlignment="1">
      <alignment horizontal="center"/>
    </xf>
    <xf numFmtId="0" fontId="40" fillId="4" borderId="2" xfId="0" applyFont="1" applyFill="1" applyBorder="1" applyAlignment="1">
      <alignment horizontal="center"/>
    </xf>
    <xf numFmtId="0" fontId="40" fillId="5" borderId="2" xfId="0" applyFont="1" applyFill="1" applyBorder="1" applyAlignment="1">
      <alignment horizontal="center"/>
    </xf>
    <xf numFmtId="0" fontId="40" fillId="6" borderId="2" xfId="0" applyFont="1" applyFill="1" applyBorder="1" applyAlignment="1">
      <alignment horizontal="center"/>
    </xf>
    <xf numFmtId="165" fontId="48" fillId="7" borderId="44" xfId="0" applyNumberFormat="1" applyFont="1" applyFill="1" applyBorder="1" applyAlignment="1">
      <alignment horizontal="center"/>
    </xf>
    <xf numFmtId="0" fontId="42" fillId="0" borderId="6" xfId="0" applyFont="1" applyFill="1" applyBorder="1" applyAlignment="1">
      <alignment horizontal="center" vertical="top"/>
    </xf>
    <xf numFmtId="0" fontId="42" fillId="0" borderId="5" xfId="0" applyFont="1" applyFill="1" applyBorder="1" applyAlignment="1">
      <alignment horizontal="center" vertical="top"/>
    </xf>
    <xf numFmtId="0" fontId="42" fillId="0" borderId="14" xfId="0" applyFont="1" applyFill="1" applyBorder="1" applyAlignment="1">
      <alignment horizontal="center" vertical="top"/>
    </xf>
    <xf numFmtId="0" fontId="42" fillId="0" borderId="56" xfId="0" applyNumberFormat="1" applyFont="1" applyFill="1" applyBorder="1" applyAlignment="1">
      <alignment horizontal="center" vertical="top"/>
    </xf>
    <xf numFmtId="0" fontId="42" fillId="0" borderId="56" xfId="0" applyFont="1" applyFill="1" applyBorder="1" applyAlignment="1">
      <alignment horizontal="center" vertical="top"/>
    </xf>
    <xf numFmtId="165" fontId="42" fillId="0" borderId="24" xfId="0" applyNumberFormat="1" applyFont="1" applyFill="1" applyBorder="1" applyAlignment="1">
      <alignment horizontal="center" vertical="top"/>
    </xf>
    <xf numFmtId="0" fontId="42" fillId="0" borderId="68" xfId="0" applyFont="1" applyFill="1" applyBorder="1" applyAlignment="1">
      <alignment horizontal="center" vertical="top"/>
    </xf>
    <xf numFmtId="0" fontId="42" fillId="0" borderId="27" xfId="0" applyFont="1" applyFill="1" applyBorder="1" applyAlignment="1">
      <alignment horizontal="center" vertical="top"/>
    </xf>
    <xf numFmtId="0" fontId="42" fillId="0" borderId="9" xfId="0" applyFont="1" applyFill="1" applyBorder="1" applyAlignment="1">
      <alignment horizontal="center" vertical="top"/>
    </xf>
    <xf numFmtId="0" fontId="42" fillId="0" borderId="69" xfId="0" applyFont="1" applyFill="1" applyBorder="1" applyAlignment="1">
      <alignment horizontal="center" vertical="top"/>
    </xf>
    <xf numFmtId="0" fontId="42" fillId="0" borderId="13" xfId="0" applyFont="1" applyFill="1" applyBorder="1" applyAlignment="1">
      <alignment horizontal="center" vertical="top"/>
    </xf>
    <xf numFmtId="0" fontId="42" fillId="0" borderId="72" xfId="0" applyFont="1" applyFill="1" applyBorder="1" applyAlignment="1">
      <alignment horizontal="center" vertical="top"/>
    </xf>
    <xf numFmtId="0" fontId="42" fillId="0" borderId="60" xfId="0" applyNumberFormat="1" applyFont="1" applyFill="1" applyBorder="1" applyAlignment="1">
      <alignment horizontal="center" vertical="top"/>
    </xf>
    <xf numFmtId="0" fontId="33" fillId="3" borderId="43" xfId="0" applyFont="1" applyFill="1" applyBorder="1" applyAlignment="1">
      <alignment horizontal="center"/>
    </xf>
    <xf numFmtId="0" fontId="41" fillId="0" borderId="0" xfId="0" applyFont="1" applyAlignment="1"/>
    <xf numFmtId="0" fontId="40" fillId="0" borderId="40" xfId="0" applyFont="1" applyBorder="1" applyAlignment="1">
      <alignment horizontal="center"/>
    </xf>
    <xf numFmtId="0" fontId="40" fillId="9" borderId="40" xfId="0" applyFont="1" applyFill="1" applyBorder="1" applyAlignment="1">
      <alignment horizontal="center"/>
    </xf>
    <xf numFmtId="0" fontId="42" fillId="0" borderId="4" xfId="0" applyFont="1" applyBorder="1" applyAlignment="1">
      <alignment horizontal="center" vertical="top"/>
    </xf>
    <xf numFmtId="0" fontId="42" fillId="9" borderId="4" xfId="0" applyFont="1" applyFill="1" applyBorder="1" applyAlignment="1">
      <alignment horizontal="center" vertical="top"/>
    </xf>
    <xf numFmtId="0" fontId="42" fillId="9" borderId="15" xfId="0" applyFont="1" applyFill="1" applyBorder="1" applyAlignment="1">
      <alignment horizontal="center" vertical="top"/>
    </xf>
    <xf numFmtId="0" fontId="42" fillId="0" borderId="0" xfId="0" applyFont="1" applyFill="1" applyBorder="1" applyAlignment="1">
      <alignment horizontal="center" vertical="top"/>
    </xf>
    <xf numFmtId="0" fontId="42" fillId="0" borderId="58" xfId="0" applyFont="1" applyBorder="1" applyAlignment="1">
      <alignment horizontal="center" vertical="top"/>
    </xf>
    <xf numFmtId="0" fontId="42" fillId="0" borderId="15" xfId="0" applyFont="1" applyBorder="1" applyAlignment="1">
      <alignment horizontal="center" vertical="top"/>
    </xf>
    <xf numFmtId="0" fontId="42" fillId="0" borderId="62" xfId="0" applyFont="1" applyBorder="1" applyAlignment="1">
      <alignment horizontal="center" vertical="top"/>
    </xf>
    <xf numFmtId="0" fontId="42" fillId="0" borderId="60" xfId="0" applyFont="1" applyBorder="1" applyAlignment="1">
      <alignment horizontal="center" vertical="top"/>
    </xf>
    <xf numFmtId="0" fontId="46" fillId="0" borderId="49" xfId="0" applyFont="1" applyFill="1" applyBorder="1" applyAlignment="1">
      <alignment vertical="top" wrapText="1"/>
    </xf>
    <xf numFmtId="0" fontId="42" fillId="9" borderId="68" xfId="0" applyFont="1" applyFill="1" applyBorder="1" applyAlignment="1">
      <alignment horizontal="center" vertical="top"/>
    </xf>
    <xf numFmtId="0" fontId="42" fillId="9" borderId="27" xfId="0" applyFont="1" applyFill="1" applyBorder="1" applyAlignment="1">
      <alignment horizontal="center" vertical="top"/>
    </xf>
    <xf numFmtId="0" fontId="42" fillId="9" borderId="9" xfId="0" applyFont="1" applyFill="1" applyBorder="1" applyAlignment="1">
      <alignment horizontal="center" vertical="top"/>
    </xf>
    <xf numFmtId="0" fontId="42" fillId="9" borderId="69" xfId="0" applyFont="1" applyFill="1" applyBorder="1" applyAlignment="1">
      <alignment horizontal="center" vertical="top"/>
    </xf>
    <xf numFmtId="0" fontId="42" fillId="9" borderId="13" xfId="0" applyFont="1" applyFill="1" applyBorder="1" applyAlignment="1">
      <alignment horizontal="center" vertical="top"/>
    </xf>
    <xf numFmtId="0" fontId="42" fillId="9" borderId="72" xfId="0" applyFont="1" applyFill="1" applyBorder="1" applyAlignment="1">
      <alignment horizontal="center" vertical="top"/>
    </xf>
    <xf numFmtId="0" fontId="42" fillId="9" borderId="60" xfId="0" applyFont="1" applyFill="1" applyBorder="1" applyAlignment="1">
      <alignment horizontal="center" vertical="top"/>
    </xf>
    <xf numFmtId="0" fontId="41" fillId="0" borderId="0" xfId="0" applyFont="1" applyFill="1"/>
    <xf numFmtId="0" fontId="42" fillId="0" borderId="49" xfId="0" applyFont="1" applyFill="1" applyBorder="1" applyAlignment="1">
      <alignment horizontal="center" vertical="top" wrapText="1"/>
    </xf>
    <xf numFmtId="0" fontId="42" fillId="0" borderId="5" xfId="0" applyFont="1" applyFill="1" applyBorder="1" applyAlignment="1">
      <alignment horizontal="center" vertical="top" wrapText="1"/>
    </xf>
    <xf numFmtId="0" fontId="42" fillId="9" borderId="60" xfId="0" applyFont="1" applyFill="1" applyBorder="1" applyAlignment="1">
      <alignment horizontal="center" vertical="top" wrapText="1"/>
    </xf>
    <xf numFmtId="0" fontId="42" fillId="9" borderId="61" xfId="0" applyFont="1" applyFill="1" applyBorder="1" applyAlignment="1">
      <alignment horizontal="center" vertical="top"/>
    </xf>
    <xf numFmtId="0" fontId="42" fillId="9" borderId="72" xfId="0" applyNumberFormat="1" applyFont="1" applyFill="1" applyBorder="1" applyAlignment="1">
      <alignment horizontal="center" vertical="top"/>
    </xf>
    <xf numFmtId="165" fontId="42" fillId="9" borderId="61" xfId="0" applyNumberFormat="1" applyFont="1" applyFill="1" applyBorder="1" applyAlignment="1">
      <alignment horizontal="center" vertical="top"/>
    </xf>
    <xf numFmtId="165" fontId="42" fillId="0" borderId="6" xfId="0" applyNumberFormat="1" applyFont="1" applyBorder="1" applyAlignment="1">
      <alignment horizontal="center" vertical="top"/>
    </xf>
    <xf numFmtId="0" fontId="42" fillId="9" borderId="58" xfId="0" applyFont="1" applyFill="1" applyBorder="1" applyAlignment="1">
      <alignment horizontal="left" vertical="top" wrapText="1"/>
    </xf>
    <xf numFmtId="0" fontId="42" fillId="0" borderId="15" xfId="0" applyFont="1" applyBorder="1" applyAlignment="1">
      <alignment horizontal="left" vertical="top" wrapText="1"/>
    </xf>
    <xf numFmtId="0" fontId="42" fillId="0" borderId="74" xfId="0" applyFont="1" applyFill="1" applyBorder="1" applyAlignment="1">
      <alignment horizontal="left" vertical="top" wrapText="1"/>
    </xf>
    <xf numFmtId="0" fontId="42" fillId="0" borderId="24" xfId="0" applyFont="1" applyFill="1" applyBorder="1" applyAlignment="1">
      <alignment horizontal="left" vertical="top" wrapText="1"/>
    </xf>
    <xf numFmtId="0" fontId="42" fillId="9" borderId="61" xfId="0" applyFont="1" applyFill="1" applyBorder="1" applyAlignment="1">
      <alignment horizontal="left" vertical="top" wrapText="1"/>
    </xf>
    <xf numFmtId="0" fontId="42" fillId="0" borderId="24" xfId="0" applyFont="1" applyBorder="1" applyAlignment="1">
      <alignment horizontal="left" vertical="top" wrapText="1"/>
    </xf>
    <xf numFmtId="0" fontId="42" fillId="9" borderId="54" xfId="0" applyFont="1" applyFill="1" applyBorder="1" applyAlignment="1">
      <alignment horizontal="center" vertical="top"/>
    </xf>
    <xf numFmtId="0" fontId="42" fillId="9" borderId="17" xfId="0" applyFont="1" applyFill="1" applyBorder="1" applyAlignment="1">
      <alignment horizontal="center" vertical="top"/>
    </xf>
    <xf numFmtId="0" fontId="42" fillId="9" borderId="18" xfId="0" applyFont="1" applyFill="1" applyBorder="1" applyAlignment="1">
      <alignment horizontal="center" vertical="top"/>
    </xf>
    <xf numFmtId="0" fontId="42" fillId="9" borderId="37" xfId="0" applyFont="1" applyFill="1" applyBorder="1" applyAlignment="1">
      <alignment horizontal="center" vertical="top"/>
    </xf>
    <xf numFmtId="0" fontId="42" fillId="9" borderId="20" xfId="0" applyFont="1" applyFill="1" applyBorder="1" applyAlignment="1">
      <alignment horizontal="center" vertical="top"/>
    </xf>
    <xf numFmtId="0" fontId="42" fillId="8" borderId="6" xfId="0" applyFont="1" applyFill="1" applyBorder="1" applyAlignment="1">
      <alignment horizontal="left" vertical="top" wrapText="1"/>
    </xf>
    <xf numFmtId="0" fontId="42" fillId="8" borderId="5" xfId="0" applyFont="1" applyFill="1" applyBorder="1" applyAlignment="1">
      <alignment horizontal="left" vertical="top" wrapText="1"/>
    </xf>
    <xf numFmtId="0" fontId="42" fillId="8" borderId="56" xfId="0" applyFont="1" applyFill="1" applyBorder="1" applyAlignment="1">
      <alignment horizontal="center" vertical="top" wrapText="1"/>
    </xf>
    <xf numFmtId="0" fontId="42" fillId="8" borderId="6" xfId="0" applyFont="1" applyFill="1" applyBorder="1" applyAlignment="1">
      <alignment horizontal="center" vertical="top"/>
    </xf>
    <xf numFmtId="0" fontId="42" fillId="8" borderId="3" xfId="0" applyFont="1" applyFill="1" applyBorder="1" applyAlignment="1">
      <alignment horizontal="center" vertical="top"/>
    </xf>
    <xf numFmtId="0" fontId="42" fillId="8" borderId="5" xfId="0" applyFont="1" applyFill="1" applyBorder="1" applyAlignment="1">
      <alignment horizontal="center" vertical="top"/>
    </xf>
    <xf numFmtId="0" fontId="42" fillId="8" borderId="29" xfId="0" applyFont="1" applyFill="1" applyBorder="1" applyAlignment="1">
      <alignment horizontal="center" vertical="top"/>
    </xf>
    <xf numFmtId="0" fontId="42" fillId="8" borderId="25" xfId="0" applyFont="1" applyFill="1" applyBorder="1" applyAlignment="1">
      <alignment horizontal="center" vertical="top"/>
    </xf>
    <xf numFmtId="0" fontId="42" fillId="8" borderId="21" xfId="0" applyFont="1" applyFill="1" applyBorder="1" applyAlignment="1">
      <alignment horizontal="center" vertical="top"/>
    </xf>
    <xf numFmtId="0" fontId="42" fillId="8" borderId="1" xfId="0" applyFont="1" applyFill="1" applyBorder="1" applyAlignment="1">
      <alignment horizontal="center" vertical="top"/>
    </xf>
    <xf numFmtId="0" fontId="42" fillId="8" borderId="15" xfId="0" applyFont="1" applyFill="1" applyBorder="1" applyAlignment="1">
      <alignment horizontal="center" vertical="top"/>
    </xf>
    <xf numFmtId="0" fontId="42" fillId="8" borderId="59" xfId="0" applyFont="1" applyFill="1" applyBorder="1" applyAlignment="1">
      <alignment horizontal="center" vertical="top"/>
    </xf>
    <xf numFmtId="0" fontId="42" fillId="8" borderId="22" xfId="0" applyFont="1" applyFill="1" applyBorder="1" applyAlignment="1">
      <alignment horizontal="center" vertical="top"/>
    </xf>
    <xf numFmtId="0" fontId="42" fillId="8" borderId="16" xfId="0" applyFont="1" applyFill="1" applyBorder="1" applyAlignment="1">
      <alignment horizontal="center" vertical="top"/>
    </xf>
    <xf numFmtId="0" fontId="42" fillId="8" borderId="26" xfId="0" applyFont="1" applyFill="1" applyBorder="1" applyAlignment="1">
      <alignment horizontal="center" vertical="top"/>
    </xf>
    <xf numFmtId="0" fontId="42" fillId="8" borderId="24" xfId="0" applyFont="1" applyFill="1" applyBorder="1" applyAlignment="1">
      <alignment horizontal="center" vertical="top"/>
    </xf>
    <xf numFmtId="0" fontId="42" fillId="8" borderId="14" xfId="0" applyNumberFormat="1" applyFont="1" applyFill="1" applyBorder="1" applyAlignment="1">
      <alignment horizontal="center" vertical="top"/>
    </xf>
    <xf numFmtId="0" fontId="42" fillId="8" borderId="56" xfId="0" applyFont="1" applyFill="1" applyBorder="1" applyAlignment="1">
      <alignment horizontal="center" vertical="top"/>
    </xf>
    <xf numFmtId="165" fontId="42" fillId="8" borderId="22" xfId="0" applyNumberFormat="1" applyFont="1" applyFill="1" applyBorder="1" applyAlignment="1">
      <alignment horizontal="center" vertical="top"/>
    </xf>
    <xf numFmtId="0" fontId="35" fillId="8" borderId="0" xfId="0" applyFont="1" applyFill="1"/>
    <xf numFmtId="0" fontId="42" fillId="0" borderId="45" xfId="0" applyFont="1" applyFill="1" applyBorder="1" applyAlignment="1">
      <alignment horizontal="center" vertical="top"/>
    </xf>
    <xf numFmtId="165" fontId="0" fillId="0" borderId="0" xfId="0" applyNumberFormat="1"/>
    <xf numFmtId="0" fontId="42" fillId="0" borderId="45" xfId="0" applyFont="1" applyBorder="1" applyAlignment="1">
      <alignment horizontal="center" vertical="top"/>
    </xf>
    <xf numFmtId="0" fontId="42" fillId="0" borderId="62" xfId="0" applyFont="1" applyBorder="1" applyAlignment="1">
      <alignment horizontal="center" vertical="top"/>
    </xf>
    <xf numFmtId="0" fontId="44" fillId="9" borderId="42" xfId="0" applyFont="1" applyFill="1" applyBorder="1" applyAlignment="1">
      <alignment horizontal="left" wrapText="1"/>
    </xf>
    <xf numFmtId="0" fontId="47" fillId="9" borderId="43" xfId="0" applyFont="1" applyFill="1" applyBorder="1" applyAlignment="1">
      <alignment horizontal="left" wrapText="1"/>
    </xf>
    <xf numFmtId="0" fontId="41" fillId="9" borderId="44" xfId="0" applyFont="1" applyFill="1" applyBorder="1" applyAlignment="1">
      <alignment horizontal="left"/>
    </xf>
    <xf numFmtId="0" fontId="1" fillId="0" borderId="31" xfId="0" applyFont="1" applyBorder="1" applyAlignment="1">
      <alignment horizontal="center" wrapText="1"/>
    </xf>
    <xf numFmtId="0" fontId="1" fillId="0" borderId="30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1" xfId="0" applyFont="1" applyBorder="1" applyAlignment="1">
      <alignment horizontal="center" textRotation="90"/>
    </xf>
    <xf numFmtId="0" fontId="1" fillId="0" borderId="45" xfId="0" applyFont="1" applyBorder="1" applyAlignment="1">
      <alignment horizontal="center" textRotation="90"/>
    </xf>
    <xf numFmtId="0" fontId="1" fillId="0" borderId="49" xfId="0" applyFont="1" applyBorder="1" applyAlignment="1">
      <alignment horizontal="center" textRotation="90"/>
    </xf>
    <xf numFmtId="0" fontId="42" fillId="0" borderId="60" xfId="0" applyFont="1" applyBorder="1" applyAlignment="1">
      <alignment horizontal="center" vertical="top"/>
    </xf>
    <xf numFmtId="0" fontId="42" fillId="0" borderId="49" xfId="0" applyFont="1" applyBorder="1" applyAlignment="1">
      <alignment horizontal="center" vertical="top"/>
    </xf>
    <xf numFmtId="0" fontId="33" fillId="3" borderId="42" xfId="0" applyFont="1" applyFill="1" applyBorder="1" applyAlignment="1">
      <alignment horizontal="center"/>
    </xf>
    <xf numFmtId="0" fontId="33" fillId="3" borderId="43" xfId="0" applyFont="1" applyFill="1" applyBorder="1" applyAlignment="1">
      <alignment horizontal="center"/>
    </xf>
    <xf numFmtId="0" fontId="33" fillId="3" borderId="44" xfId="0" applyFont="1" applyFill="1" applyBorder="1" applyAlignment="1">
      <alignment horizontal="center"/>
    </xf>
    <xf numFmtId="164" fontId="36" fillId="4" borderId="42" xfId="0" applyNumberFormat="1" applyFont="1" applyFill="1" applyBorder="1" applyAlignment="1">
      <alignment horizontal="center"/>
    </xf>
    <xf numFmtId="164" fontId="36" fillId="4" borderId="43" xfId="0" applyNumberFormat="1" applyFont="1" applyFill="1" applyBorder="1" applyAlignment="1">
      <alignment horizontal="center"/>
    </xf>
    <xf numFmtId="164" fontId="36" fillId="4" borderId="44" xfId="0" applyNumberFormat="1" applyFont="1" applyFill="1" applyBorder="1" applyAlignment="1">
      <alignment horizontal="center"/>
    </xf>
    <xf numFmtId="164" fontId="36" fillId="3" borderId="42" xfId="0" applyNumberFormat="1" applyFont="1" applyFill="1" applyBorder="1" applyAlignment="1">
      <alignment horizontal="center"/>
    </xf>
    <xf numFmtId="164" fontId="36" fillId="3" borderId="43" xfId="0" applyNumberFormat="1" applyFont="1" applyFill="1" applyBorder="1" applyAlignment="1">
      <alignment horizontal="center"/>
    </xf>
    <xf numFmtId="164" fontId="36" fillId="3" borderId="44" xfId="0" applyNumberFormat="1" applyFont="1" applyFill="1" applyBorder="1" applyAlignment="1">
      <alignment horizontal="center"/>
    </xf>
    <xf numFmtId="164" fontId="36" fillId="2" borderId="42" xfId="0" applyNumberFormat="1" applyFont="1" applyFill="1" applyBorder="1" applyAlignment="1">
      <alignment horizontal="center"/>
    </xf>
    <xf numFmtId="164" fontId="36" fillId="2" borderId="43" xfId="0" applyNumberFormat="1" applyFont="1" applyFill="1" applyBorder="1" applyAlignment="1">
      <alignment horizontal="center"/>
    </xf>
    <xf numFmtId="164" fontId="36" fillId="2" borderId="44" xfId="0" applyNumberFormat="1" applyFont="1" applyFill="1" applyBorder="1" applyAlignment="1">
      <alignment horizontal="center"/>
    </xf>
    <xf numFmtId="0" fontId="40" fillId="0" borderId="42" xfId="0" applyFont="1" applyBorder="1" applyAlignment="1">
      <alignment horizontal="left"/>
    </xf>
    <xf numFmtId="0" fontId="40" fillId="0" borderId="40" xfId="0" applyFont="1" applyBorder="1" applyAlignment="1">
      <alignment horizontal="left"/>
    </xf>
    <xf numFmtId="0" fontId="1" fillId="0" borderId="41" xfId="0" applyFont="1" applyBorder="1" applyAlignment="1">
      <alignment horizontal="center" wrapText="1"/>
    </xf>
    <xf numFmtId="0" fontId="1" fillId="0" borderId="45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6" borderId="41" xfId="0" applyFont="1" applyFill="1" applyBorder="1" applyAlignment="1">
      <alignment horizontal="center" wrapText="1"/>
    </xf>
    <xf numFmtId="0" fontId="1" fillId="6" borderId="45" xfId="0" applyFont="1" applyFill="1" applyBorder="1" applyAlignment="1">
      <alignment horizontal="center" wrapText="1"/>
    </xf>
    <xf numFmtId="0" fontId="1" fillId="6" borderId="49" xfId="0" applyFont="1" applyFill="1" applyBorder="1" applyAlignment="1">
      <alignment horizontal="center" wrapText="1"/>
    </xf>
    <xf numFmtId="164" fontId="36" fillId="5" borderId="42" xfId="0" applyNumberFormat="1" applyFont="1" applyFill="1" applyBorder="1" applyAlignment="1">
      <alignment horizontal="center"/>
    </xf>
    <xf numFmtId="164" fontId="36" fillId="5" borderId="43" xfId="0" applyNumberFormat="1" applyFont="1" applyFill="1" applyBorder="1" applyAlignment="1">
      <alignment horizontal="center"/>
    </xf>
    <xf numFmtId="164" fontId="36" fillId="5" borderId="44" xfId="0" applyNumberFormat="1" applyFont="1" applyFill="1" applyBorder="1" applyAlignment="1">
      <alignment horizontal="center"/>
    </xf>
    <xf numFmtId="0" fontId="33" fillId="4" borderId="42" xfId="0" applyFont="1" applyFill="1" applyBorder="1" applyAlignment="1">
      <alignment horizontal="center"/>
    </xf>
    <xf numFmtId="0" fontId="33" fillId="4" borderId="43" xfId="0" applyFont="1" applyFill="1" applyBorder="1" applyAlignment="1">
      <alignment horizontal="center"/>
    </xf>
    <xf numFmtId="0" fontId="33" fillId="4" borderId="44" xfId="0" applyFont="1" applyFill="1" applyBorder="1" applyAlignment="1">
      <alignment horizontal="center"/>
    </xf>
    <xf numFmtId="0" fontId="36" fillId="0" borderId="42" xfId="0" applyFont="1" applyBorder="1" applyAlignment="1">
      <alignment horizontal="center"/>
    </xf>
    <xf numFmtId="0" fontId="36" fillId="0" borderId="43" xfId="0" applyFont="1" applyBorder="1" applyAlignment="1">
      <alignment horizontal="center"/>
    </xf>
    <xf numFmtId="0" fontId="36" fillId="0" borderId="44" xfId="0" applyFont="1" applyBorder="1" applyAlignment="1">
      <alignment horizontal="center"/>
    </xf>
    <xf numFmtId="0" fontId="49" fillId="0" borderId="42" xfId="0" applyFont="1" applyBorder="1" applyAlignment="1">
      <alignment horizontal="center"/>
    </xf>
    <xf numFmtId="0" fontId="49" fillId="0" borderId="43" xfId="0" applyFont="1" applyBorder="1" applyAlignment="1">
      <alignment horizontal="center"/>
    </xf>
    <xf numFmtId="0" fontId="49" fillId="0" borderId="44" xfId="0" applyFont="1" applyBorder="1" applyAlignment="1">
      <alignment horizontal="center"/>
    </xf>
    <xf numFmtId="164" fontId="36" fillId="6" borderId="42" xfId="0" applyNumberFormat="1" applyFont="1" applyFill="1" applyBorder="1" applyAlignment="1">
      <alignment horizontal="center"/>
    </xf>
    <xf numFmtId="164" fontId="36" fillId="6" borderId="43" xfId="0" applyNumberFormat="1" applyFont="1" applyFill="1" applyBorder="1" applyAlignment="1">
      <alignment horizontal="center"/>
    </xf>
    <xf numFmtId="164" fontId="36" fillId="6" borderId="44" xfId="0" applyNumberFormat="1" applyFont="1" applyFill="1" applyBorder="1" applyAlignment="1">
      <alignment horizontal="center"/>
    </xf>
    <xf numFmtId="164" fontId="36" fillId="3" borderId="31" xfId="0" applyNumberFormat="1" applyFont="1" applyFill="1" applyBorder="1" applyAlignment="1">
      <alignment horizontal="center"/>
    </xf>
    <xf numFmtId="164" fontId="36" fillId="3" borderId="35" xfId="0" applyNumberFormat="1" applyFont="1" applyFill="1" applyBorder="1" applyAlignment="1">
      <alignment horizontal="center"/>
    </xf>
    <xf numFmtId="164" fontId="36" fillId="3" borderId="30" xfId="0" applyNumberFormat="1" applyFont="1" applyFill="1" applyBorder="1" applyAlignment="1">
      <alignment horizontal="center"/>
    </xf>
    <xf numFmtId="0" fontId="40" fillId="0" borderId="0" xfId="0" applyFont="1" applyAlignment="1">
      <alignment horizontal="left"/>
    </xf>
    <xf numFmtId="0" fontId="50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42" fillId="0" borderId="0" xfId="0" applyFont="1" applyAlignment="1">
      <alignment vertical="top" shrinkToFit="1"/>
    </xf>
    <xf numFmtId="0" fontId="43" fillId="0" borderId="0" xfId="0" applyFont="1" applyAlignment="1"/>
    <xf numFmtId="0" fontId="40" fillId="0" borderId="0" xfId="0" applyFont="1" applyAlignment="1"/>
    <xf numFmtId="0" fontId="8" fillId="0" borderId="0" xfId="0" applyFont="1" applyAlignment="1">
      <alignment horizontal="center" vertical="top"/>
    </xf>
    <xf numFmtId="0" fontId="39" fillId="0" borderId="0" xfId="0" applyFont="1" applyAlignment="1">
      <alignment horizontal="center" vertical="top"/>
    </xf>
    <xf numFmtId="0" fontId="40" fillId="0" borderId="0" xfId="0" applyFont="1" applyAlignment="1">
      <alignment horizontal="left" wrapText="1"/>
    </xf>
    <xf numFmtId="0" fontId="33" fillId="6" borderId="31" xfId="0" applyFont="1" applyFill="1" applyBorder="1" applyAlignment="1">
      <alignment horizontal="center" wrapText="1"/>
    </xf>
    <xf numFmtId="0" fontId="33" fillId="6" borderId="35" xfId="0" applyFont="1" applyFill="1" applyBorder="1" applyAlignment="1">
      <alignment horizontal="center"/>
    </xf>
    <xf numFmtId="0" fontId="33" fillId="6" borderId="30" xfId="0" applyFont="1" applyFill="1" applyBorder="1" applyAlignment="1">
      <alignment horizontal="center"/>
    </xf>
    <xf numFmtId="0" fontId="33" fillId="6" borderId="47" xfId="0" applyFont="1" applyFill="1" applyBorder="1" applyAlignment="1">
      <alignment horizontal="center"/>
    </xf>
    <xf numFmtId="0" fontId="33" fillId="6" borderId="40" xfId="0" applyFont="1" applyFill="1" applyBorder="1" applyAlignment="1">
      <alignment horizontal="center"/>
    </xf>
    <xf numFmtId="0" fontId="33" fillId="6" borderId="48" xfId="0" applyFont="1" applyFill="1" applyBorder="1" applyAlignment="1">
      <alignment horizontal="center"/>
    </xf>
    <xf numFmtId="0" fontId="1" fillId="0" borderId="41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40" fillId="0" borderId="0" xfId="0" applyFont="1" applyBorder="1" applyAlignment="1"/>
    <xf numFmtId="0" fontId="41" fillId="0" borderId="0" xfId="0" applyFont="1" applyAlignment="1"/>
    <xf numFmtId="0" fontId="3" fillId="0" borderId="0" xfId="0" applyFont="1" applyAlignment="1">
      <alignment horizontal="center"/>
    </xf>
    <xf numFmtId="0" fontId="33" fillId="2" borderId="31" xfId="0" applyFont="1" applyFill="1" applyBorder="1" applyAlignment="1">
      <alignment horizontal="center" wrapText="1"/>
    </xf>
    <xf numFmtId="0" fontId="33" fillId="2" borderId="35" xfId="0" applyFont="1" applyFill="1" applyBorder="1" applyAlignment="1">
      <alignment horizontal="center"/>
    </xf>
    <xf numFmtId="0" fontId="33" fillId="2" borderId="30" xfId="0" applyFont="1" applyFill="1" applyBorder="1" applyAlignment="1">
      <alignment horizontal="center"/>
    </xf>
    <xf numFmtId="0" fontId="33" fillId="2" borderId="47" xfId="0" applyFont="1" applyFill="1" applyBorder="1" applyAlignment="1">
      <alignment horizontal="center"/>
    </xf>
    <xf numFmtId="0" fontId="33" fillId="2" borderId="40" xfId="0" applyFont="1" applyFill="1" applyBorder="1" applyAlignment="1">
      <alignment horizontal="center"/>
    </xf>
    <xf numFmtId="0" fontId="33" fillId="2" borderId="48" xfId="0" applyFont="1" applyFill="1" applyBorder="1" applyAlignment="1">
      <alignment horizontal="center"/>
    </xf>
    <xf numFmtId="0" fontId="1" fillId="0" borderId="3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33" fillId="5" borderId="42" xfId="0" applyFont="1" applyFill="1" applyBorder="1" applyAlignment="1">
      <alignment horizontal="center"/>
    </xf>
    <xf numFmtId="0" fontId="34" fillId="0" borderId="43" xfId="0" applyFont="1" applyBorder="1" applyAlignment="1">
      <alignment horizontal="center"/>
    </xf>
    <xf numFmtId="0" fontId="34" fillId="0" borderId="44" xfId="0" applyFont="1" applyBorder="1" applyAlignment="1">
      <alignment horizontal="center"/>
    </xf>
    <xf numFmtId="0" fontId="33" fillId="5" borderId="31" xfId="0" applyFont="1" applyFill="1" applyBorder="1" applyAlignment="1">
      <alignment horizontal="center" wrapText="1"/>
    </xf>
    <xf numFmtId="0" fontId="34" fillId="0" borderId="35" xfId="0" applyFont="1" applyBorder="1" applyAlignment="1">
      <alignment horizontal="center"/>
    </xf>
    <xf numFmtId="0" fontId="6" fillId="0" borderId="31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6" fillId="0" borderId="47" xfId="0" applyFont="1" applyBorder="1" applyAlignment="1">
      <alignment horizontal="center" wrapText="1"/>
    </xf>
    <xf numFmtId="0" fontId="5" fillId="5" borderId="42" xfId="0" applyFont="1" applyFill="1" applyBorder="1" applyAlignment="1">
      <alignment horizontal="center"/>
    </xf>
    <xf numFmtId="0" fontId="26" fillId="0" borderId="43" xfId="0" applyFont="1" applyBorder="1" applyAlignment="1">
      <alignment horizontal="center"/>
    </xf>
    <xf numFmtId="0" fontId="26" fillId="0" borderId="4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vertical="top" shrinkToFit="1"/>
    </xf>
    <xf numFmtId="0" fontId="0" fillId="0" borderId="0" xfId="0" applyAlignme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7" fillId="0" borderId="0" xfId="0" applyFont="1" applyAlignment="1">
      <alignment horizontal="center"/>
    </xf>
    <xf numFmtId="0" fontId="5" fillId="3" borderId="42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5" fillId="4" borderId="42" xfId="0" applyFont="1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0" fontId="5" fillId="4" borderId="44" xfId="0" applyFont="1" applyFill="1" applyBorder="1" applyAlignment="1">
      <alignment horizontal="center"/>
    </xf>
    <xf numFmtId="0" fontId="5" fillId="5" borderId="31" xfId="0" applyFont="1" applyFill="1" applyBorder="1" applyAlignment="1">
      <alignment horizontal="center" wrapText="1"/>
    </xf>
    <xf numFmtId="0" fontId="26" fillId="0" borderId="35" xfId="0" applyFont="1" applyBorder="1" applyAlignment="1">
      <alignment horizontal="center"/>
    </xf>
    <xf numFmtId="0" fontId="5" fillId="6" borderId="31" xfId="0" applyFont="1" applyFill="1" applyBorder="1" applyAlignment="1">
      <alignment horizontal="center" wrapText="1"/>
    </xf>
    <xf numFmtId="0" fontId="5" fillId="6" borderId="35" xfId="0" applyFont="1" applyFill="1" applyBorder="1" applyAlignment="1">
      <alignment horizontal="center"/>
    </xf>
    <xf numFmtId="0" fontId="5" fillId="6" borderId="30" xfId="0" applyFont="1" applyFill="1" applyBorder="1" applyAlignment="1">
      <alignment horizontal="center"/>
    </xf>
    <xf numFmtId="0" fontId="5" fillId="6" borderId="47" xfId="0" applyFont="1" applyFill="1" applyBorder="1" applyAlignment="1">
      <alignment horizontal="center"/>
    </xf>
    <xf numFmtId="0" fontId="5" fillId="6" borderId="40" xfId="0" applyFont="1" applyFill="1" applyBorder="1" applyAlignment="1">
      <alignment horizontal="center"/>
    </xf>
    <xf numFmtId="0" fontId="5" fillId="6" borderId="48" xfId="0" applyFont="1" applyFill="1" applyBorder="1" applyAlignment="1">
      <alignment horizontal="center"/>
    </xf>
    <xf numFmtId="0" fontId="6" fillId="0" borderId="41" xfId="0" applyFont="1" applyBorder="1" applyAlignment="1">
      <alignment horizontal="center" wrapText="1"/>
    </xf>
    <xf numFmtId="0" fontId="0" fillId="0" borderId="45" xfId="0" applyBorder="1" applyAlignment="1">
      <alignment wrapText="1"/>
    </xf>
    <xf numFmtId="0" fontId="0" fillId="0" borderId="49" xfId="0" applyBorder="1" applyAlignment="1">
      <alignment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41" xfId="0" applyFont="1" applyBorder="1" applyAlignment="1">
      <alignment horizontal="center" wrapText="1"/>
    </xf>
    <xf numFmtId="0" fontId="5" fillId="0" borderId="45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0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1" xfId="0" applyFont="1" applyBorder="1" applyAlignment="1">
      <alignment horizontal="center" textRotation="90"/>
    </xf>
    <xf numFmtId="0" fontId="5" fillId="0" borderId="45" xfId="0" applyFont="1" applyBorder="1" applyAlignment="1">
      <alignment horizontal="center" textRotation="90"/>
    </xf>
    <xf numFmtId="0" fontId="5" fillId="0" borderId="49" xfId="0" applyFont="1" applyBorder="1" applyAlignment="1">
      <alignment horizontal="center" textRotation="90"/>
    </xf>
    <xf numFmtId="0" fontId="5" fillId="2" borderId="31" xfId="0" applyFont="1" applyFill="1" applyBorder="1" applyAlignment="1">
      <alignment horizontal="center" wrapText="1"/>
    </xf>
    <xf numFmtId="0" fontId="5" fillId="2" borderId="35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6" fillId="0" borderId="45" xfId="0" applyFont="1" applyBorder="1" applyAlignment="1">
      <alignment horizontal="center" wrapText="1"/>
    </xf>
    <xf numFmtId="0" fontId="6" fillId="0" borderId="49" xfId="0" applyFont="1" applyBorder="1" applyAlignment="1">
      <alignment horizontal="center" wrapText="1"/>
    </xf>
    <xf numFmtId="0" fontId="6" fillId="6" borderId="41" xfId="0" applyFont="1" applyFill="1" applyBorder="1" applyAlignment="1">
      <alignment horizontal="center" wrapText="1"/>
    </xf>
    <xf numFmtId="0" fontId="6" fillId="6" borderId="45" xfId="0" applyFont="1" applyFill="1" applyBorder="1" applyAlignment="1">
      <alignment horizontal="center" wrapText="1"/>
    </xf>
    <xf numFmtId="0" fontId="6" fillId="6" borderId="49" xfId="0" applyFont="1" applyFill="1" applyBorder="1" applyAlignment="1">
      <alignment horizontal="center" wrapText="1"/>
    </xf>
    <xf numFmtId="0" fontId="5" fillId="3" borderId="44" xfId="0" applyFont="1" applyFill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164" fontId="8" fillId="2" borderId="42" xfId="0" applyNumberFormat="1" applyFont="1" applyFill="1" applyBorder="1" applyAlignment="1">
      <alignment horizontal="center"/>
    </xf>
    <xf numFmtId="164" fontId="2" fillId="2" borderId="43" xfId="0" applyNumberFormat="1" applyFont="1" applyFill="1" applyBorder="1" applyAlignment="1">
      <alignment horizontal="center"/>
    </xf>
    <xf numFmtId="164" fontId="2" fillId="2" borderId="44" xfId="0" applyNumberFormat="1" applyFont="1" applyFill="1" applyBorder="1" applyAlignment="1">
      <alignment horizontal="center"/>
    </xf>
    <xf numFmtId="164" fontId="8" fillId="3" borderId="31" xfId="0" applyNumberFormat="1" applyFont="1" applyFill="1" applyBorder="1" applyAlignment="1">
      <alignment horizontal="center"/>
    </xf>
    <xf numFmtId="164" fontId="2" fillId="3" borderId="35" xfId="0" applyNumberFormat="1" applyFont="1" applyFill="1" applyBorder="1" applyAlignment="1">
      <alignment horizontal="center"/>
    </xf>
    <xf numFmtId="164" fontId="2" fillId="3" borderId="30" xfId="0" applyNumberFormat="1" applyFont="1" applyFill="1" applyBorder="1" applyAlignment="1">
      <alignment horizontal="center"/>
    </xf>
    <xf numFmtId="164" fontId="8" fillId="4" borderId="42" xfId="0" applyNumberFormat="1" applyFont="1" applyFill="1" applyBorder="1" applyAlignment="1">
      <alignment horizontal="center"/>
    </xf>
    <xf numFmtId="164" fontId="2" fillId="4" borderId="43" xfId="0" applyNumberFormat="1" applyFont="1" applyFill="1" applyBorder="1" applyAlignment="1">
      <alignment horizontal="center"/>
    </xf>
    <xf numFmtId="164" fontId="2" fillId="4" borderId="44" xfId="0" applyNumberFormat="1" applyFont="1" applyFill="1" applyBorder="1" applyAlignment="1">
      <alignment horizontal="center"/>
    </xf>
    <xf numFmtId="164" fontId="8" fillId="5" borderId="42" xfId="0" applyNumberFormat="1" applyFont="1" applyFill="1" applyBorder="1" applyAlignment="1">
      <alignment horizontal="center"/>
    </xf>
    <xf numFmtId="164" fontId="2" fillId="5" borderId="43" xfId="0" applyNumberFormat="1" applyFont="1" applyFill="1" applyBorder="1" applyAlignment="1">
      <alignment horizontal="center"/>
    </xf>
    <xf numFmtId="164" fontId="2" fillId="5" borderId="44" xfId="0" applyNumberFormat="1" applyFont="1" applyFill="1" applyBorder="1" applyAlignment="1">
      <alignment horizontal="center"/>
    </xf>
    <xf numFmtId="164" fontId="8" fillId="6" borderId="42" xfId="0" applyNumberFormat="1" applyFont="1" applyFill="1" applyBorder="1" applyAlignment="1">
      <alignment horizontal="center"/>
    </xf>
    <xf numFmtId="164" fontId="2" fillId="6" borderId="43" xfId="0" applyNumberFormat="1" applyFont="1" applyFill="1" applyBorder="1" applyAlignment="1">
      <alignment horizontal="center"/>
    </xf>
    <xf numFmtId="164" fontId="2" fillId="6" borderId="44" xfId="0" applyNumberFormat="1" applyFont="1" applyFill="1" applyBorder="1" applyAlignment="1">
      <alignment horizontal="center"/>
    </xf>
    <xf numFmtId="0" fontId="8" fillId="0" borderId="55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164" fontId="8" fillId="3" borderId="42" xfId="0" applyNumberFormat="1" applyFont="1" applyFill="1" applyBorder="1" applyAlignment="1">
      <alignment horizontal="center"/>
    </xf>
    <xf numFmtId="164" fontId="2" fillId="3" borderId="43" xfId="0" applyNumberFormat="1" applyFont="1" applyFill="1" applyBorder="1" applyAlignment="1">
      <alignment horizontal="center"/>
    </xf>
    <xf numFmtId="164" fontId="2" fillId="3" borderId="44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58" xfId="0" applyFont="1" applyBorder="1" applyAlignment="1">
      <alignment horizontal="left"/>
    </xf>
    <xf numFmtId="0" fontId="10" fillId="0" borderId="46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42" xfId="0" applyFont="1" applyBorder="1" applyAlignment="1"/>
    <xf numFmtId="0" fontId="30" fillId="0" borderId="43" xfId="0" applyFont="1" applyBorder="1" applyAlignment="1"/>
    <xf numFmtId="0" fontId="5" fillId="0" borderId="42" xfId="0" applyFont="1" applyBorder="1" applyAlignment="1"/>
    <xf numFmtId="0" fontId="31" fillId="0" borderId="43" xfId="0" applyFont="1" applyBorder="1" applyAlignment="1"/>
    <xf numFmtId="0" fontId="1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D9F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Y285"/>
  <sheetViews>
    <sheetView tabSelected="1" topLeftCell="A14" zoomScale="55" zoomScaleNormal="55" workbookViewId="0">
      <selection activeCell="AS53" sqref="AS53"/>
    </sheetView>
  </sheetViews>
  <sheetFormatPr defaultRowHeight="15"/>
  <cols>
    <col min="1" max="1" width="5.5703125" customWidth="1"/>
    <col min="2" max="2" width="45.85546875" customWidth="1"/>
    <col min="3" max="3" width="9.42578125" hidden="1" customWidth="1"/>
    <col min="4" max="4" width="7" customWidth="1"/>
    <col min="5" max="5" width="6.85546875" customWidth="1"/>
    <col min="6" max="11" width="5.85546875" customWidth="1"/>
    <col min="12" max="12" width="5.7109375" customWidth="1"/>
    <col min="13" max="13" width="5.85546875" customWidth="1"/>
    <col min="14" max="17" width="5.7109375" customWidth="1"/>
    <col min="18" max="36" width="5.85546875" customWidth="1"/>
    <col min="37" max="37" width="5.5703125" customWidth="1"/>
    <col min="38" max="38" width="5.85546875" customWidth="1"/>
    <col min="39" max="39" width="5.7109375" customWidth="1"/>
    <col min="40" max="41" width="5.85546875" customWidth="1"/>
    <col min="42" max="43" width="7.85546875" customWidth="1"/>
    <col min="44" max="44" width="8.85546875" customWidth="1"/>
    <col min="45" max="45" width="12.85546875" customWidth="1"/>
    <col min="46" max="46" width="6.140625" customWidth="1"/>
    <col min="47" max="47" width="5.42578125" customWidth="1"/>
  </cols>
  <sheetData>
    <row r="1" spans="1:47" s="219" customFormat="1" ht="29.25" customHeight="1">
      <c r="A1" s="494" t="s">
        <v>0</v>
      </c>
      <c r="B1" s="494"/>
      <c r="C1" s="494"/>
      <c r="D1" s="494"/>
      <c r="E1" s="494"/>
      <c r="F1" s="494"/>
      <c r="G1" s="217"/>
      <c r="H1" s="217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B1" s="220"/>
      <c r="AC1" s="220"/>
      <c r="AD1" s="220"/>
      <c r="AF1" s="220" t="s">
        <v>1</v>
      </c>
      <c r="AG1" s="220"/>
      <c r="AH1" s="220"/>
      <c r="AI1" s="220"/>
      <c r="AJ1" s="220"/>
      <c r="AK1" s="220"/>
      <c r="AL1" s="220"/>
      <c r="AM1" s="220"/>
      <c r="AN1" s="497" t="s">
        <v>22</v>
      </c>
      <c r="AO1" s="498"/>
      <c r="AP1" s="498"/>
      <c r="AQ1" s="498"/>
      <c r="AR1" s="498"/>
      <c r="AS1" s="218"/>
    </row>
    <row r="2" spans="1:47" s="219" customFormat="1" ht="18.75" customHeight="1">
      <c r="A2" s="494" t="s">
        <v>52</v>
      </c>
      <c r="B2" s="494"/>
      <c r="C2" s="494"/>
      <c r="D2" s="494"/>
      <c r="E2" s="494"/>
      <c r="F2" s="494"/>
      <c r="G2" s="494"/>
      <c r="H2" s="494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B2" s="220"/>
      <c r="AC2" s="220"/>
      <c r="AD2" s="220"/>
      <c r="AF2" s="502" t="s">
        <v>73</v>
      </c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220"/>
    </row>
    <row r="3" spans="1:47" s="219" customFormat="1" ht="7.5" customHeight="1">
      <c r="A3" s="217"/>
      <c r="B3" s="217"/>
      <c r="C3" s="217"/>
      <c r="D3" s="217"/>
      <c r="E3" s="217"/>
      <c r="F3" s="217"/>
      <c r="G3" s="217"/>
      <c r="H3" s="217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B3" s="220"/>
      <c r="AC3" s="220"/>
      <c r="AD3" s="220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0"/>
    </row>
    <row r="4" spans="1:47" s="219" customFormat="1" ht="18.75">
      <c r="A4" s="499" t="s">
        <v>33</v>
      </c>
      <c r="B4" s="498"/>
      <c r="C4" s="498"/>
      <c r="D4" s="498"/>
      <c r="E4" s="498"/>
      <c r="F4" s="498"/>
      <c r="G4" s="498"/>
      <c r="H4" s="498"/>
      <c r="I4" s="498"/>
      <c r="J4" s="498"/>
      <c r="K4" s="49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B4" s="220"/>
      <c r="AC4" s="220"/>
      <c r="AD4" s="220"/>
      <c r="AF4" s="499" t="s">
        <v>72</v>
      </c>
      <c r="AG4" s="498"/>
      <c r="AH4" s="498"/>
      <c r="AI4" s="498"/>
      <c r="AJ4" s="498"/>
      <c r="AK4" s="498"/>
      <c r="AL4" s="498"/>
      <c r="AM4" s="498"/>
      <c r="AN4" s="498"/>
      <c r="AO4" s="498"/>
      <c r="AP4" s="498"/>
      <c r="AQ4" s="498"/>
      <c r="AR4" s="498"/>
      <c r="AS4" s="220"/>
    </row>
    <row r="5" spans="1:47" s="187" customFormat="1" ht="9.75" customHeight="1">
      <c r="AF5" s="500"/>
      <c r="AG5" s="501"/>
      <c r="AH5" s="501"/>
      <c r="AI5" s="501"/>
      <c r="AJ5" s="188"/>
      <c r="AK5" s="188"/>
      <c r="AL5" s="500"/>
      <c r="AM5" s="500"/>
      <c r="AN5" s="500"/>
      <c r="AO5" s="500"/>
      <c r="AP5" s="500"/>
      <c r="AQ5" s="500"/>
      <c r="AR5" s="189"/>
      <c r="AS5" s="189"/>
    </row>
    <row r="6" spans="1:47" s="187" customFormat="1" ht="9" customHeight="1">
      <c r="AO6" s="190"/>
      <c r="AP6" s="190"/>
      <c r="AQ6" s="190"/>
      <c r="AR6" s="190"/>
      <c r="AS6" s="190"/>
    </row>
    <row r="7" spans="1:47" s="219" customFormat="1" ht="20.25">
      <c r="A7" s="495" t="s">
        <v>4</v>
      </c>
      <c r="B7" s="495"/>
      <c r="C7" s="495"/>
      <c r="D7" s="495"/>
      <c r="E7" s="495"/>
      <c r="F7" s="495"/>
      <c r="G7" s="495"/>
      <c r="H7" s="495"/>
      <c r="I7" s="495"/>
      <c r="J7" s="495"/>
      <c r="K7" s="495"/>
      <c r="L7" s="495"/>
      <c r="M7" s="495"/>
      <c r="N7" s="495"/>
      <c r="O7" s="495"/>
      <c r="P7" s="495"/>
      <c r="Q7" s="495"/>
      <c r="R7" s="495"/>
      <c r="S7" s="495"/>
      <c r="T7" s="495"/>
      <c r="U7" s="495"/>
      <c r="V7" s="495"/>
      <c r="W7" s="495"/>
      <c r="X7" s="495"/>
      <c r="Y7" s="495"/>
      <c r="Z7" s="495"/>
      <c r="AA7" s="495"/>
      <c r="AB7" s="495"/>
      <c r="AC7" s="495"/>
      <c r="AD7" s="495"/>
      <c r="AE7" s="495"/>
      <c r="AF7" s="495"/>
      <c r="AG7" s="495"/>
      <c r="AH7" s="495"/>
      <c r="AI7" s="495"/>
      <c r="AJ7" s="495"/>
      <c r="AK7" s="495"/>
      <c r="AL7" s="495"/>
      <c r="AM7" s="495"/>
      <c r="AN7" s="495"/>
      <c r="AO7" s="495"/>
      <c r="AP7" s="495"/>
      <c r="AQ7" s="495"/>
      <c r="AR7" s="495"/>
      <c r="AS7" s="495"/>
    </row>
    <row r="8" spans="1:47" s="219" customFormat="1" ht="20.25">
      <c r="A8" s="496" t="s">
        <v>86</v>
      </c>
      <c r="B8" s="495"/>
      <c r="C8" s="495"/>
      <c r="D8" s="495"/>
      <c r="E8" s="495"/>
      <c r="F8" s="495"/>
      <c r="G8" s="495"/>
      <c r="H8" s="495"/>
      <c r="I8" s="495"/>
      <c r="J8" s="495"/>
      <c r="K8" s="495"/>
      <c r="L8" s="495"/>
      <c r="M8" s="495"/>
      <c r="N8" s="495"/>
      <c r="O8" s="495"/>
      <c r="P8" s="495"/>
      <c r="Q8" s="495"/>
      <c r="R8" s="495"/>
      <c r="S8" s="495"/>
      <c r="T8" s="495"/>
      <c r="U8" s="495"/>
      <c r="V8" s="495"/>
      <c r="W8" s="495"/>
      <c r="X8" s="495"/>
      <c r="Y8" s="495"/>
      <c r="Z8" s="495"/>
      <c r="AA8" s="495"/>
      <c r="AB8" s="495"/>
      <c r="AC8" s="495"/>
      <c r="AD8" s="495"/>
      <c r="AE8" s="495"/>
      <c r="AF8" s="495"/>
      <c r="AG8" s="495"/>
      <c r="AH8" s="495"/>
      <c r="AI8" s="495"/>
      <c r="AJ8" s="495"/>
      <c r="AK8" s="495"/>
      <c r="AL8" s="495"/>
      <c r="AM8" s="495"/>
      <c r="AN8" s="495"/>
      <c r="AO8" s="495"/>
      <c r="AP8" s="495"/>
      <c r="AQ8" s="495"/>
      <c r="AR8" s="495"/>
      <c r="AS8" s="495"/>
    </row>
    <row r="9" spans="1:47" s="219" customFormat="1" ht="20.25">
      <c r="A9" s="495" t="s">
        <v>84</v>
      </c>
      <c r="B9" s="495"/>
      <c r="C9" s="495"/>
      <c r="D9" s="495"/>
      <c r="E9" s="495"/>
      <c r="F9" s="495"/>
      <c r="G9" s="495"/>
      <c r="H9" s="495"/>
      <c r="I9" s="495"/>
      <c r="J9" s="495"/>
      <c r="K9" s="495"/>
      <c r="L9" s="495"/>
      <c r="M9" s="495"/>
      <c r="N9" s="495"/>
      <c r="O9" s="495"/>
      <c r="P9" s="495"/>
      <c r="Q9" s="495"/>
      <c r="R9" s="495"/>
      <c r="S9" s="495"/>
      <c r="T9" s="495"/>
      <c r="U9" s="495"/>
      <c r="V9" s="495"/>
      <c r="W9" s="495"/>
      <c r="X9" s="495"/>
      <c r="Y9" s="495"/>
      <c r="Z9" s="495"/>
      <c r="AA9" s="495"/>
      <c r="AB9" s="495"/>
      <c r="AC9" s="495"/>
      <c r="AD9" s="495"/>
      <c r="AE9" s="495"/>
      <c r="AF9" s="495"/>
      <c r="AG9" s="495"/>
      <c r="AH9" s="495"/>
      <c r="AI9" s="495"/>
      <c r="AJ9" s="495"/>
      <c r="AK9" s="495"/>
      <c r="AL9" s="495"/>
      <c r="AM9" s="495"/>
      <c r="AN9" s="495"/>
      <c r="AO9" s="495"/>
      <c r="AP9" s="495"/>
      <c r="AQ9" s="495"/>
      <c r="AR9" s="495"/>
      <c r="AS9" s="495"/>
    </row>
    <row r="10" spans="1:47" ht="15.75" thickBo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2"/>
    </row>
    <row r="11" spans="1:47" s="184" customFormat="1" ht="16.5" thickBot="1">
      <c r="A11" s="470" t="s">
        <v>16</v>
      </c>
      <c r="B11" s="445" t="s">
        <v>17</v>
      </c>
      <c r="C11" s="446"/>
      <c r="D11" s="451" t="s">
        <v>5</v>
      </c>
      <c r="E11" s="451" t="s">
        <v>6</v>
      </c>
      <c r="F11" s="516" t="s">
        <v>23</v>
      </c>
      <c r="G11" s="517"/>
      <c r="H11" s="518"/>
      <c r="I11" s="456" t="s">
        <v>24</v>
      </c>
      <c r="J11" s="457"/>
      <c r="K11" s="457"/>
      <c r="L11" s="457"/>
      <c r="M11" s="457"/>
      <c r="N11" s="457"/>
      <c r="O11" s="379"/>
      <c r="P11" s="379"/>
      <c r="Q11" s="379"/>
      <c r="R11" s="479" t="s">
        <v>25</v>
      </c>
      <c r="S11" s="480"/>
      <c r="T11" s="480"/>
      <c r="U11" s="480"/>
      <c r="V11" s="480"/>
      <c r="W11" s="480"/>
      <c r="X11" s="480"/>
      <c r="Y11" s="480"/>
      <c r="Z11" s="480"/>
      <c r="AA11" s="480"/>
      <c r="AB11" s="480"/>
      <c r="AC11" s="480"/>
      <c r="AD11" s="480"/>
      <c r="AE11" s="480"/>
      <c r="AF11" s="481"/>
      <c r="AG11" s="530" t="s">
        <v>30</v>
      </c>
      <c r="AH11" s="531"/>
      <c r="AI11" s="531"/>
      <c r="AJ11" s="531"/>
      <c r="AK11" s="531"/>
      <c r="AL11" s="531"/>
      <c r="AM11" s="503" t="s">
        <v>18</v>
      </c>
      <c r="AN11" s="504"/>
      <c r="AO11" s="505"/>
      <c r="AP11" s="509" t="s">
        <v>7</v>
      </c>
      <c r="AQ11" s="522" t="s">
        <v>8</v>
      </c>
      <c r="AR11" s="509" t="s">
        <v>9</v>
      </c>
      <c r="AS11" s="473" t="s">
        <v>19</v>
      </c>
      <c r="AT11" s="123"/>
    </row>
    <row r="12" spans="1:47" s="184" customFormat="1" ht="16.5" thickBot="1">
      <c r="A12" s="471"/>
      <c r="B12" s="447"/>
      <c r="C12" s="448"/>
      <c r="D12" s="452"/>
      <c r="E12" s="452"/>
      <c r="F12" s="519"/>
      <c r="G12" s="520"/>
      <c r="H12" s="521"/>
      <c r="I12" s="178"/>
      <c r="J12" s="179" t="s">
        <v>10</v>
      </c>
      <c r="K12" s="180"/>
      <c r="L12" s="456" t="s">
        <v>27</v>
      </c>
      <c r="M12" s="457"/>
      <c r="N12" s="458"/>
      <c r="O12" s="456" t="s">
        <v>26</v>
      </c>
      <c r="P12" s="457"/>
      <c r="Q12" s="458"/>
      <c r="R12" s="479" t="s">
        <v>10</v>
      </c>
      <c r="S12" s="480"/>
      <c r="T12" s="481"/>
      <c r="U12" s="479" t="s">
        <v>27</v>
      </c>
      <c r="V12" s="480"/>
      <c r="W12" s="481"/>
      <c r="X12" s="479" t="s">
        <v>26</v>
      </c>
      <c r="Y12" s="480"/>
      <c r="Z12" s="481"/>
      <c r="AA12" s="479" t="s">
        <v>28</v>
      </c>
      <c r="AB12" s="480"/>
      <c r="AC12" s="480"/>
      <c r="AD12" s="479" t="s">
        <v>29</v>
      </c>
      <c r="AE12" s="480"/>
      <c r="AF12" s="481"/>
      <c r="AG12" s="527" t="s">
        <v>10</v>
      </c>
      <c r="AH12" s="528"/>
      <c r="AI12" s="529"/>
      <c r="AJ12" s="527" t="s">
        <v>27</v>
      </c>
      <c r="AK12" s="528"/>
      <c r="AL12" s="529"/>
      <c r="AM12" s="506"/>
      <c r="AN12" s="507"/>
      <c r="AO12" s="508"/>
      <c r="AP12" s="510"/>
      <c r="AQ12" s="523"/>
      <c r="AR12" s="525"/>
      <c r="AS12" s="474"/>
      <c r="AT12" s="123"/>
    </row>
    <row r="13" spans="1:47" s="184" customFormat="1" ht="54" customHeight="1" thickBot="1">
      <c r="A13" s="472"/>
      <c r="B13" s="449"/>
      <c r="C13" s="450"/>
      <c r="D13" s="453"/>
      <c r="E13" s="453"/>
      <c r="F13" s="191" t="s">
        <v>11</v>
      </c>
      <c r="G13" s="192" t="s">
        <v>12</v>
      </c>
      <c r="H13" s="193" t="s">
        <v>13</v>
      </c>
      <c r="I13" s="194" t="s">
        <v>11</v>
      </c>
      <c r="J13" s="195" t="s">
        <v>12</v>
      </c>
      <c r="K13" s="196" t="s">
        <v>13</v>
      </c>
      <c r="L13" s="197" t="s">
        <v>11</v>
      </c>
      <c r="M13" s="198" t="s">
        <v>12</v>
      </c>
      <c r="N13" s="199" t="s">
        <v>13</v>
      </c>
      <c r="O13" s="197" t="s">
        <v>11</v>
      </c>
      <c r="P13" s="198" t="s">
        <v>12</v>
      </c>
      <c r="Q13" s="199" t="s">
        <v>13</v>
      </c>
      <c r="R13" s="200" t="s">
        <v>11</v>
      </c>
      <c r="S13" s="201" t="s">
        <v>12</v>
      </c>
      <c r="T13" s="202" t="s">
        <v>13</v>
      </c>
      <c r="U13" s="203" t="s">
        <v>11</v>
      </c>
      <c r="V13" s="204" t="s">
        <v>12</v>
      </c>
      <c r="W13" s="202" t="s">
        <v>13</v>
      </c>
      <c r="X13" s="203" t="s">
        <v>11</v>
      </c>
      <c r="Y13" s="204" t="s">
        <v>12</v>
      </c>
      <c r="Z13" s="202" t="s">
        <v>13</v>
      </c>
      <c r="AA13" s="203" t="s">
        <v>11</v>
      </c>
      <c r="AB13" s="204" t="s">
        <v>12</v>
      </c>
      <c r="AC13" s="202" t="s">
        <v>13</v>
      </c>
      <c r="AD13" s="203" t="s">
        <v>11</v>
      </c>
      <c r="AE13" s="204" t="s">
        <v>12</v>
      </c>
      <c r="AF13" s="205" t="s">
        <v>13</v>
      </c>
      <c r="AG13" s="206" t="s">
        <v>11</v>
      </c>
      <c r="AH13" s="207" t="s">
        <v>12</v>
      </c>
      <c r="AI13" s="208" t="s">
        <v>13</v>
      </c>
      <c r="AJ13" s="206" t="s">
        <v>11</v>
      </c>
      <c r="AK13" s="207" t="s">
        <v>12</v>
      </c>
      <c r="AL13" s="209" t="s">
        <v>13</v>
      </c>
      <c r="AM13" s="210" t="s">
        <v>11</v>
      </c>
      <c r="AN13" s="211" t="s">
        <v>12</v>
      </c>
      <c r="AO13" s="212" t="s">
        <v>13</v>
      </c>
      <c r="AP13" s="511"/>
      <c r="AQ13" s="524"/>
      <c r="AR13" s="526"/>
      <c r="AS13" s="475"/>
      <c r="AT13" s="185"/>
      <c r="AU13" s="186"/>
    </row>
    <row r="14" spans="1:47" s="181" customFormat="1" ht="20.25" customHeight="1" thickBot="1">
      <c r="A14" s="485" t="s">
        <v>87</v>
      </c>
      <c r="B14" s="486"/>
      <c r="C14" s="486"/>
      <c r="D14" s="486"/>
      <c r="E14" s="486"/>
      <c r="F14" s="486"/>
      <c r="G14" s="486"/>
      <c r="H14" s="486"/>
      <c r="I14" s="486"/>
      <c r="J14" s="486"/>
      <c r="K14" s="486"/>
      <c r="L14" s="486"/>
      <c r="M14" s="486"/>
      <c r="N14" s="486"/>
      <c r="O14" s="486"/>
      <c r="P14" s="486"/>
      <c r="Q14" s="486"/>
      <c r="R14" s="486"/>
      <c r="S14" s="486"/>
      <c r="T14" s="486"/>
      <c r="U14" s="486"/>
      <c r="V14" s="486"/>
      <c r="W14" s="486"/>
      <c r="X14" s="486"/>
      <c r="Y14" s="486"/>
      <c r="Z14" s="486"/>
      <c r="AA14" s="486"/>
      <c r="AB14" s="486"/>
      <c r="AC14" s="486"/>
      <c r="AD14" s="486"/>
      <c r="AE14" s="486"/>
      <c r="AF14" s="486"/>
      <c r="AG14" s="486"/>
      <c r="AH14" s="486"/>
      <c r="AI14" s="486"/>
      <c r="AJ14" s="486"/>
      <c r="AK14" s="486"/>
      <c r="AL14" s="486"/>
      <c r="AM14" s="486"/>
      <c r="AN14" s="486"/>
      <c r="AO14" s="486"/>
      <c r="AP14" s="486"/>
      <c r="AQ14" s="486"/>
      <c r="AR14" s="486"/>
      <c r="AS14" s="487"/>
    </row>
    <row r="15" spans="1:47" s="177" customFormat="1" ht="19.5" customHeight="1" thickBot="1">
      <c r="A15" s="482"/>
      <c r="B15" s="483"/>
      <c r="C15" s="483"/>
      <c r="D15" s="483"/>
      <c r="E15" s="484"/>
      <c r="F15" s="465">
        <v>1.4999999999999999E-2</v>
      </c>
      <c r="G15" s="466"/>
      <c r="H15" s="467"/>
      <c r="I15" s="462">
        <v>2.4E-2</v>
      </c>
      <c r="J15" s="463"/>
      <c r="K15" s="464"/>
      <c r="L15" s="462">
        <v>3.5999999999999997E-2</v>
      </c>
      <c r="M15" s="463"/>
      <c r="N15" s="464"/>
      <c r="O15" s="462">
        <v>3.5999999999999997E-2</v>
      </c>
      <c r="P15" s="463"/>
      <c r="Q15" s="464"/>
      <c r="R15" s="459">
        <v>5.6000000000000001E-2</v>
      </c>
      <c r="S15" s="460"/>
      <c r="T15" s="461"/>
      <c r="U15" s="459">
        <v>8.3000000000000004E-2</v>
      </c>
      <c r="V15" s="460"/>
      <c r="W15" s="461"/>
      <c r="X15" s="459">
        <v>0.1</v>
      </c>
      <c r="Y15" s="460"/>
      <c r="Z15" s="461"/>
      <c r="AA15" s="459">
        <v>0.1</v>
      </c>
      <c r="AB15" s="460"/>
      <c r="AC15" s="461"/>
      <c r="AD15" s="459">
        <v>0.111</v>
      </c>
      <c r="AE15" s="460"/>
      <c r="AF15" s="461"/>
      <c r="AG15" s="476">
        <v>0.17</v>
      </c>
      <c r="AH15" s="477"/>
      <c r="AI15" s="478"/>
      <c r="AJ15" s="476">
        <v>0.2</v>
      </c>
      <c r="AK15" s="477"/>
      <c r="AL15" s="478"/>
      <c r="AM15" s="488">
        <v>0.25</v>
      </c>
      <c r="AN15" s="489"/>
      <c r="AO15" s="490"/>
      <c r="AP15" s="482"/>
      <c r="AQ15" s="483"/>
      <c r="AR15" s="483"/>
      <c r="AS15" s="484"/>
    </row>
    <row r="16" spans="1:47" s="224" customFormat="1" ht="25.5" customHeight="1">
      <c r="A16" s="389">
        <v>1</v>
      </c>
      <c r="B16" s="243" t="s">
        <v>56</v>
      </c>
      <c r="C16" s="244" t="s">
        <v>56</v>
      </c>
      <c r="D16" s="245" t="s">
        <v>39</v>
      </c>
      <c r="E16" s="246" t="s">
        <v>40</v>
      </c>
      <c r="F16" s="247"/>
      <c r="G16" s="248"/>
      <c r="H16" s="249"/>
      <c r="I16" s="247"/>
      <c r="J16" s="248"/>
      <c r="K16" s="249"/>
      <c r="L16" s="247"/>
      <c r="M16" s="248"/>
      <c r="N16" s="249"/>
      <c r="O16" s="257"/>
      <c r="P16" s="258"/>
      <c r="Q16" s="385"/>
      <c r="R16" s="257"/>
      <c r="S16" s="258"/>
      <c r="T16" s="249"/>
      <c r="U16" s="259"/>
      <c r="V16" s="258"/>
      <c r="W16" s="260"/>
      <c r="X16" s="247"/>
      <c r="Y16" s="248"/>
      <c r="Z16" s="249"/>
      <c r="AA16" s="250"/>
      <c r="AB16" s="248"/>
      <c r="AC16" s="251"/>
      <c r="AD16" s="247">
        <v>2</v>
      </c>
      <c r="AE16" s="248">
        <v>20</v>
      </c>
      <c r="AF16" s="249">
        <v>36</v>
      </c>
      <c r="AG16" s="247"/>
      <c r="AH16" s="248"/>
      <c r="AI16" s="249"/>
      <c r="AJ16" s="247"/>
      <c r="AK16" s="248"/>
      <c r="AL16" s="249"/>
      <c r="AM16" s="247"/>
      <c r="AN16" s="248"/>
      <c r="AO16" s="249"/>
      <c r="AP16" s="252">
        <f t="shared" ref="AP16:AR22" si="0">F16+I16+L16+R16+U16+X16+AA16+AD16+AG16+AJ16+AM16</f>
        <v>2</v>
      </c>
      <c r="AQ16" s="253">
        <f t="shared" si="0"/>
        <v>20</v>
      </c>
      <c r="AR16" s="254">
        <f t="shared" si="0"/>
        <v>36</v>
      </c>
      <c r="AS16" s="261">
        <f>G16*F15+J16*I15+M16*L15+S16*R15+V16*U15+Y16*X15+AB16*AA15+AE16*AD15+AH16*AG15</f>
        <v>2.2200000000000002</v>
      </c>
    </row>
    <row r="17" spans="1:48" s="224" customFormat="1" ht="25.5" customHeight="1">
      <c r="A17" s="256">
        <v>2</v>
      </c>
      <c r="B17" s="243" t="s">
        <v>57</v>
      </c>
      <c r="C17" s="244" t="s">
        <v>57</v>
      </c>
      <c r="D17" s="245" t="s">
        <v>39</v>
      </c>
      <c r="E17" s="262" t="s">
        <v>40</v>
      </c>
      <c r="F17" s="250"/>
      <c r="G17" s="248"/>
      <c r="H17" s="249"/>
      <c r="I17" s="247"/>
      <c r="J17" s="248"/>
      <c r="K17" s="249"/>
      <c r="L17" s="247"/>
      <c r="M17" s="248"/>
      <c r="N17" s="249"/>
      <c r="O17" s="247"/>
      <c r="P17" s="248"/>
      <c r="Q17" s="249"/>
      <c r="R17" s="250"/>
      <c r="S17" s="248"/>
      <c r="T17" s="249"/>
      <c r="U17" s="250"/>
      <c r="V17" s="248"/>
      <c r="W17" s="249"/>
      <c r="X17" s="250"/>
      <c r="Y17" s="248"/>
      <c r="Z17" s="249"/>
      <c r="AA17" s="250">
        <v>2</v>
      </c>
      <c r="AB17" s="248">
        <v>20</v>
      </c>
      <c r="AC17" s="251">
        <v>36</v>
      </c>
      <c r="AD17" s="247"/>
      <c r="AE17" s="248"/>
      <c r="AF17" s="249"/>
      <c r="AG17" s="247"/>
      <c r="AH17" s="248"/>
      <c r="AI17" s="249"/>
      <c r="AJ17" s="247"/>
      <c r="AK17" s="248"/>
      <c r="AL17" s="249"/>
      <c r="AM17" s="247"/>
      <c r="AN17" s="248"/>
      <c r="AO17" s="249"/>
      <c r="AP17" s="252">
        <f t="shared" si="0"/>
        <v>2</v>
      </c>
      <c r="AQ17" s="253">
        <f t="shared" si="0"/>
        <v>20</v>
      </c>
      <c r="AR17" s="254">
        <f t="shared" si="0"/>
        <v>36</v>
      </c>
      <c r="AS17" s="255">
        <f>G17*F15+J17*I15+M17*L15+S17*R15+V17*U15+Y17*X15+AB17*AA15+AE17*AD15+AH17*AG15</f>
        <v>2</v>
      </c>
    </row>
    <row r="18" spans="1:48" s="224" customFormat="1" ht="25.5" customHeight="1">
      <c r="A18" s="241">
        <v>3</v>
      </c>
      <c r="B18" s="243" t="s">
        <v>58</v>
      </c>
      <c r="C18" s="244" t="s">
        <v>58</v>
      </c>
      <c r="D18" s="245" t="s">
        <v>39</v>
      </c>
      <c r="E18" s="262" t="s">
        <v>40</v>
      </c>
      <c r="F18" s="250"/>
      <c r="G18" s="248"/>
      <c r="H18" s="249"/>
      <c r="I18" s="247"/>
      <c r="J18" s="248"/>
      <c r="K18" s="249"/>
      <c r="L18" s="247"/>
      <c r="M18" s="248"/>
      <c r="N18" s="249"/>
      <c r="O18" s="247"/>
      <c r="P18" s="248"/>
      <c r="Q18" s="249"/>
      <c r="R18" s="250"/>
      <c r="S18" s="248"/>
      <c r="T18" s="249"/>
      <c r="U18" s="250"/>
      <c r="V18" s="248"/>
      <c r="W18" s="249"/>
      <c r="X18" s="250"/>
      <c r="Y18" s="248"/>
      <c r="Z18" s="249"/>
      <c r="AA18" s="250">
        <v>2</v>
      </c>
      <c r="AB18" s="248">
        <v>20</v>
      </c>
      <c r="AC18" s="251">
        <v>36</v>
      </c>
      <c r="AD18" s="247"/>
      <c r="AE18" s="248"/>
      <c r="AF18" s="249"/>
      <c r="AG18" s="247"/>
      <c r="AH18" s="248"/>
      <c r="AI18" s="249"/>
      <c r="AJ18" s="247"/>
      <c r="AK18" s="248"/>
      <c r="AL18" s="249"/>
      <c r="AM18" s="247"/>
      <c r="AN18" s="248"/>
      <c r="AO18" s="249"/>
      <c r="AP18" s="252">
        <f t="shared" si="0"/>
        <v>2</v>
      </c>
      <c r="AQ18" s="253">
        <f t="shared" si="0"/>
        <v>20</v>
      </c>
      <c r="AR18" s="254">
        <f t="shared" si="0"/>
        <v>36</v>
      </c>
      <c r="AS18" s="255">
        <f>G18*F15+J18*I15+M18*L15+S18*R15+V18*U15+Y18*X15+AB18*AA15+AE18*AD15+AH18*AG15</f>
        <v>2</v>
      </c>
    </row>
    <row r="19" spans="1:48" s="224" customFormat="1" ht="25.5" customHeight="1">
      <c r="A19" s="454">
        <v>4</v>
      </c>
      <c r="B19" s="243" t="s">
        <v>61</v>
      </c>
      <c r="C19" s="244" t="s">
        <v>61</v>
      </c>
      <c r="D19" s="245" t="s">
        <v>39</v>
      </c>
      <c r="E19" s="262" t="s">
        <v>40</v>
      </c>
      <c r="F19" s="250"/>
      <c r="G19" s="248"/>
      <c r="H19" s="249"/>
      <c r="I19" s="247"/>
      <c r="J19" s="248"/>
      <c r="K19" s="249"/>
      <c r="L19" s="247"/>
      <c r="M19" s="248"/>
      <c r="N19" s="249"/>
      <c r="O19" s="247"/>
      <c r="P19" s="248"/>
      <c r="Q19" s="249"/>
      <c r="R19" s="250"/>
      <c r="S19" s="248"/>
      <c r="T19" s="249"/>
      <c r="U19" s="250"/>
      <c r="V19" s="248"/>
      <c r="W19" s="249"/>
      <c r="X19" s="250"/>
      <c r="Y19" s="248"/>
      <c r="Z19" s="249"/>
      <c r="AA19" s="250">
        <v>1</v>
      </c>
      <c r="AB19" s="248">
        <v>9</v>
      </c>
      <c r="AC19" s="251">
        <v>18</v>
      </c>
      <c r="AD19" s="247"/>
      <c r="AE19" s="248"/>
      <c r="AF19" s="249"/>
      <c r="AG19" s="247"/>
      <c r="AH19" s="248"/>
      <c r="AI19" s="249"/>
      <c r="AJ19" s="247"/>
      <c r="AK19" s="248"/>
      <c r="AL19" s="249"/>
      <c r="AM19" s="247"/>
      <c r="AN19" s="248"/>
      <c r="AO19" s="249"/>
      <c r="AP19" s="252">
        <f t="shared" ref="AP19" si="1">F19+I19+L19+R19+U19+X19+AA19+AD19+AG19+AJ19+AM19</f>
        <v>1</v>
      </c>
      <c r="AQ19" s="253">
        <f t="shared" ref="AQ19" si="2">G19+J19+M19+S19+V19+Y19+AB19+AE19+AH19+AK19+AN19</f>
        <v>9</v>
      </c>
      <c r="AR19" s="254">
        <f t="shared" ref="AR19" si="3">H19+K19+N19+T19+W19+Z19+AC19+AF19+AI19+AL19+AO19</f>
        <v>18</v>
      </c>
      <c r="AS19" s="255">
        <f>G19*F15+J19*I15+M19*L15+P19*O15+S19*R15+V19*U15+Y19*X15+AB19*AA15+AE19*AE16+AH19*AG15+AK19*AJ15+AN19*AM15</f>
        <v>0.9</v>
      </c>
    </row>
    <row r="20" spans="1:48" s="399" customFormat="1" ht="25.5" customHeight="1">
      <c r="A20" s="441"/>
      <c r="B20" s="229" t="s">
        <v>61</v>
      </c>
      <c r="C20" s="230" t="s">
        <v>61</v>
      </c>
      <c r="D20" s="231" t="s">
        <v>39</v>
      </c>
      <c r="E20" s="263" t="s">
        <v>40</v>
      </c>
      <c r="F20" s="235"/>
      <c r="G20" s="233"/>
      <c r="H20" s="234"/>
      <c r="I20" s="232"/>
      <c r="J20" s="233"/>
      <c r="K20" s="234"/>
      <c r="L20" s="232"/>
      <c r="M20" s="233"/>
      <c r="N20" s="234"/>
      <c r="O20" s="232"/>
      <c r="P20" s="233"/>
      <c r="Q20" s="234"/>
      <c r="R20" s="235"/>
      <c r="S20" s="233"/>
      <c r="T20" s="234"/>
      <c r="U20" s="235">
        <v>1</v>
      </c>
      <c r="V20" s="233">
        <v>8</v>
      </c>
      <c r="W20" s="234">
        <v>15</v>
      </c>
      <c r="X20" s="264"/>
      <c r="Y20" s="265"/>
      <c r="Z20" s="266"/>
      <c r="AA20" s="267"/>
      <c r="AB20" s="265"/>
      <c r="AC20" s="268"/>
      <c r="AD20" s="264"/>
      <c r="AE20" s="265"/>
      <c r="AF20" s="266"/>
      <c r="AG20" s="264"/>
      <c r="AH20" s="265"/>
      <c r="AI20" s="266"/>
      <c r="AJ20" s="264"/>
      <c r="AK20" s="265"/>
      <c r="AL20" s="266"/>
      <c r="AM20" s="264"/>
      <c r="AN20" s="265"/>
      <c r="AO20" s="266"/>
      <c r="AP20" s="269">
        <f>F20+I20+L20+R20+U20+X20+AA20+AD20+AG20+AJ20</f>
        <v>1</v>
      </c>
      <c r="AQ20" s="270">
        <f>G20+J20+M20+S20+V20+Y20+AB20+AE20+AH20+AK20</f>
        <v>8</v>
      </c>
      <c r="AR20" s="389">
        <f>H20+K20+N20+T20+W20+Z20+AC20+AF20+AI20+AL20</f>
        <v>15</v>
      </c>
      <c r="AS20" s="242">
        <f>G20*F15+J20*I15+M20*L15+P20*O15+S20*R15+V20*U15+Y20*X15+AB20*AA15+AE20*AD15+AH20*AG15+AK20*AJ15+AN20*AM15</f>
        <v>0.66400000000000003</v>
      </c>
    </row>
    <row r="21" spans="1:48" s="224" customFormat="1" ht="25.5" customHeight="1">
      <c r="A21" s="256">
        <v>5</v>
      </c>
      <c r="B21" s="229" t="s">
        <v>60</v>
      </c>
      <c r="C21" s="230" t="s">
        <v>60</v>
      </c>
      <c r="D21" s="231" t="s">
        <v>39</v>
      </c>
      <c r="E21" s="263" t="s">
        <v>40</v>
      </c>
      <c r="F21" s="366"/>
      <c r="G21" s="238"/>
      <c r="H21" s="372"/>
      <c r="I21" s="373"/>
      <c r="J21" s="374"/>
      <c r="K21" s="372"/>
      <c r="L21" s="373"/>
      <c r="M21" s="374"/>
      <c r="N21" s="372"/>
      <c r="O21" s="334"/>
      <c r="P21" s="335"/>
      <c r="Q21" s="372"/>
      <c r="R21" s="330"/>
      <c r="S21" s="331"/>
      <c r="T21" s="239"/>
      <c r="U21" s="330"/>
      <c r="V21" s="331"/>
      <c r="W21" s="337"/>
      <c r="X21" s="375">
        <v>2</v>
      </c>
      <c r="Y21" s="374">
        <v>20</v>
      </c>
      <c r="Z21" s="372">
        <v>36</v>
      </c>
      <c r="AA21" s="375"/>
      <c r="AB21" s="374"/>
      <c r="AC21" s="376"/>
      <c r="AD21" s="373"/>
      <c r="AE21" s="374"/>
      <c r="AF21" s="372"/>
      <c r="AG21" s="373"/>
      <c r="AH21" s="374"/>
      <c r="AI21" s="372"/>
      <c r="AJ21" s="373"/>
      <c r="AK21" s="374"/>
      <c r="AL21" s="372"/>
      <c r="AM21" s="373"/>
      <c r="AN21" s="374"/>
      <c r="AO21" s="372"/>
      <c r="AP21" s="377">
        <f t="shared" si="0"/>
        <v>2</v>
      </c>
      <c r="AQ21" s="378">
        <f t="shared" si="0"/>
        <v>20</v>
      </c>
      <c r="AR21" s="323">
        <f t="shared" si="0"/>
        <v>36</v>
      </c>
      <c r="AS21" s="341">
        <f>G21*F15+J21*I15+M21*L15+S21*R15+V21*U15+Y21*X15+AB21*AA15+AE21*AD15+AH21*AG15</f>
        <v>2</v>
      </c>
    </row>
    <row r="22" spans="1:48" s="224" customFormat="1" ht="25.5" customHeight="1">
      <c r="A22" s="278">
        <v>6</v>
      </c>
      <c r="B22" s="229" t="s">
        <v>59</v>
      </c>
      <c r="C22" s="230" t="s">
        <v>59</v>
      </c>
      <c r="D22" s="231" t="s">
        <v>39</v>
      </c>
      <c r="E22" s="263" t="s">
        <v>40</v>
      </c>
      <c r="F22" s="366">
        <v>3</v>
      </c>
      <c r="G22" s="238">
        <v>45</v>
      </c>
      <c r="H22" s="239">
        <v>12</v>
      </c>
      <c r="I22" s="237"/>
      <c r="J22" s="238"/>
      <c r="K22" s="239"/>
      <c r="L22" s="237"/>
      <c r="M22" s="238"/>
      <c r="N22" s="239"/>
      <c r="O22" s="237"/>
      <c r="P22" s="238"/>
      <c r="Q22" s="239"/>
      <c r="R22" s="366"/>
      <c r="S22" s="238"/>
      <c r="T22" s="239"/>
      <c r="U22" s="366"/>
      <c r="V22" s="238"/>
      <c r="W22" s="239"/>
      <c r="X22" s="366">
        <v>1</v>
      </c>
      <c r="Y22" s="238">
        <v>8</v>
      </c>
      <c r="Z22" s="239">
        <v>18</v>
      </c>
      <c r="AA22" s="366"/>
      <c r="AB22" s="238"/>
      <c r="AC22" s="367"/>
      <c r="AD22" s="237"/>
      <c r="AE22" s="238"/>
      <c r="AF22" s="239"/>
      <c r="AG22" s="237"/>
      <c r="AH22" s="238"/>
      <c r="AI22" s="239"/>
      <c r="AJ22" s="237"/>
      <c r="AK22" s="238"/>
      <c r="AL22" s="239"/>
      <c r="AM22" s="237"/>
      <c r="AN22" s="238"/>
      <c r="AO22" s="239"/>
      <c r="AP22" s="368">
        <f t="shared" si="0"/>
        <v>4</v>
      </c>
      <c r="AQ22" s="369">
        <f t="shared" si="0"/>
        <v>53</v>
      </c>
      <c r="AR22" s="370">
        <f t="shared" si="0"/>
        <v>30</v>
      </c>
      <c r="AS22" s="371">
        <f>G22*F15+J22*I15+M22*L15+S22*R15+V22*U15+Y22*X15+AB22*AA15+AE22*AD15+AH22*AG15</f>
        <v>1.4750000000000001</v>
      </c>
    </row>
    <row r="23" spans="1:48" s="224" customFormat="1" ht="25.5" customHeight="1">
      <c r="A23" s="241">
        <v>7</v>
      </c>
      <c r="B23" s="229" t="s">
        <v>76</v>
      </c>
      <c r="C23" s="230" t="s">
        <v>62</v>
      </c>
      <c r="D23" s="231" t="s">
        <v>39</v>
      </c>
      <c r="E23" s="263" t="s">
        <v>40</v>
      </c>
      <c r="F23" s="271"/>
      <c r="G23" s="272"/>
      <c r="H23" s="273"/>
      <c r="I23" s="274"/>
      <c r="J23" s="272"/>
      <c r="K23" s="273"/>
      <c r="L23" s="274"/>
      <c r="M23" s="272"/>
      <c r="N23" s="273"/>
      <c r="O23" s="274"/>
      <c r="P23" s="272"/>
      <c r="Q23" s="273"/>
      <c r="R23" s="235"/>
      <c r="S23" s="233"/>
      <c r="T23" s="234"/>
      <c r="U23" s="235"/>
      <c r="V23" s="233"/>
      <c r="W23" s="234"/>
      <c r="X23" s="271">
        <v>2</v>
      </c>
      <c r="Y23" s="272">
        <v>20</v>
      </c>
      <c r="Z23" s="273">
        <v>36</v>
      </c>
      <c r="AA23" s="271"/>
      <c r="AB23" s="272"/>
      <c r="AC23" s="275"/>
      <c r="AD23" s="274"/>
      <c r="AE23" s="272"/>
      <c r="AF23" s="273"/>
      <c r="AG23" s="274"/>
      <c r="AH23" s="272"/>
      <c r="AI23" s="273"/>
      <c r="AJ23" s="274"/>
      <c r="AK23" s="272"/>
      <c r="AL23" s="273"/>
      <c r="AM23" s="274"/>
      <c r="AN23" s="272"/>
      <c r="AO23" s="273"/>
      <c r="AP23" s="276">
        <f t="shared" ref="AP23:AR24" si="4">F23+I23+L23+R23+U23+X23+AA23+AD23+AG23+AJ23+AM23</f>
        <v>2</v>
      </c>
      <c r="AQ23" s="277">
        <f t="shared" si="4"/>
        <v>20</v>
      </c>
      <c r="AR23" s="278">
        <f t="shared" si="4"/>
        <v>36</v>
      </c>
      <c r="AS23" s="279">
        <f>G23*F15+J23*I15+M23*L15+S23*R15+V23*U15+Y23*X15+AB23*AA15+AE23*AD15+AH23*AG15</f>
        <v>2</v>
      </c>
    </row>
    <row r="24" spans="1:48" s="224" customFormat="1" ht="25.5" customHeight="1">
      <c r="A24" s="241">
        <v>8</v>
      </c>
      <c r="B24" s="229" t="s">
        <v>63</v>
      </c>
      <c r="C24" s="230" t="s">
        <v>63</v>
      </c>
      <c r="D24" s="231" t="s">
        <v>39</v>
      </c>
      <c r="E24" s="263" t="s">
        <v>40</v>
      </c>
      <c r="F24" s="271">
        <v>1</v>
      </c>
      <c r="G24" s="272">
        <v>15</v>
      </c>
      <c r="H24" s="273">
        <v>4</v>
      </c>
      <c r="I24" s="274"/>
      <c r="J24" s="272"/>
      <c r="K24" s="273"/>
      <c r="L24" s="274"/>
      <c r="M24" s="272"/>
      <c r="N24" s="273"/>
      <c r="O24" s="274"/>
      <c r="P24" s="272"/>
      <c r="Q24" s="234"/>
      <c r="R24" s="235"/>
      <c r="S24" s="233"/>
      <c r="T24" s="234"/>
      <c r="U24" s="235">
        <v>2</v>
      </c>
      <c r="V24" s="233">
        <v>20</v>
      </c>
      <c r="W24" s="234">
        <v>30</v>
      </c>
      <c r="X24" s="271"/>
      <c r="Y24" s="272"/>
      <c r="Z24" s="273"/>
      <c r="AA24" s="271"/>
      <c r="AB24" s="272"/>
      <c r="AC24" s="275"/>
      <c r="AD24" s="274"/>
      <c r="AE24" s="272"/>
      <c r="AF24" s="273"/>
      <c r="AG24" s="274"/>
      <c r="AH24" s="272"/>
      <c r="AI24" s="273"/>
      <c r="AJ24" s="274"/>
      <c r="AK24" s="272"/>
      <c r="AL24" s="273"/>
      <c r="AM24" s="274"/>
      <c r="AN24" s="272"/>
      <c r="AO24" s="273"/>
      <c r="AP24" s="276">
        <f t="shared" si="4"/>
        <v>3</v>
      </c>
      <c r="AQ24" s="277">
        <f t="shared" si="4"/>
        <v>35</v>
      </c>
      <c r="AR24" s="278">
        <f t="shared" si="4"/>
        <v>34</v>
      </c>
      <c r="AS24" s="279">
        <f>G24*F15+J24*I15+M24*L15+S24*R15+V24*U15+Y24*X15+AB24*AA15+AE24*AD15+AH24*AG15</f>
        <v>1.8850000000000002</v>
      </c>
    </row>
    <row r="25" spans="1:48" s="224" customFormat="1" ht="25.5" customHeight="1">
      <c r="A25" s="241">
        <v>9</v>
      </c>
      <c r="B25" s="229" t="s">
        <v>64</v>
      </c>
      <c r="C25" s="230" t="s">
        <v>64</v>
      </c>
      <c r="D25" s="231" t="s">
        <v>39</v>
      </c>
      <c r="E25" s="263" t="s">
        <v>40</v>
      </c>
      <c r="F25" s="271">
        <v>1</v>
      </c>
      <c r="G25" s="272">
        <v>15</v>
      </c>
      <c r="H25" s="273">
        <v>4</v>
      </c>
      <c r="I25" s="274"/>
      <c r="J25" s="272"/>
      <c r="K25" s="273"/>
      <c r="L25" s="274"/>
      <c r="M25" s="272"/>
      <c r="N25" s="273"/>
      <c r="O25" s="274"/>
      <c r="P25" s="272"/>
      <c r="Q25" s="234"/>
      <c r="R25" s="235">
        <v>3</v>
      </c>
      <c r="S25" s="233">
        <v>36</v>
      </c>
      <c r="T25" s="234">
        <v>30</v>
      </c>
      <c r="U25" s="235"/>
      <c r="V25" s="233"/>
      <c r="W25" s="234"/>
      <c r="X25" s="271"/>
      <c r="Y25" s="272"/>
      <c r="Z25" s="273"/>
      <c r="AA25" s="271"/>
      <c r="AB25" s="272"/>
      <c r="AC25" s="275"/>
      <c r="AD25" s="274"/>
      <c r="AE25" s="272"/>
      <c r="AF25" s="273"/>
      <c r="AG25" s="274"/>
      <c r="AH25" s="272"/>
      <c r="AI25" s="273"/>
      <c r="AJ25" s="274"/>
      <c r="AK25" s="272"/>
      <c r="AL25" s="273"/>
      <c r="AM25" s="274"/>
      <c r="AN25" s="272"/>
      <c r="AO25" s="273"/>
      <c r="AP25" s="276">
        <f>F25+I25+L25+O25+R25+U25+X25+AA25+AD25+AG25</f>
        <v>4</v>
      </c>
      <c r="AQ25" s="277">
        <f>G25+J25+M25+P25+S25+V25+Y25</f>
        <v>51</v>
      </c>
      <c r="AR25" s="278">
        <f>H25+K25+N25+Q25+T25+W25+Z25</f>
        <v>34</v>
      </c>
      <c r="AS25" s="279">
        <f>G25*F15+J25*I15+M25*L15+P25*O15+S25*R15+V25*U15+Y25*X15</f>
        <v>2.2410000000000001</v>
      </c>
    </row>
    <row r="26" spans="1:48" s="224" customFormat="1" ht="25.5" customHeight="1">
      <c r="A26" s="390">
        <v>10</v>
      </c>
      <c r="B26" s="280" t="s">
        <v>80</v>
      </c>
      <c r="C26" s="281"/>
      <c r="D26" s="282" t="s">
        <v>39</v>
      </c>
      <c r="E26" s="283" t="s">
        <v>40</v>
      </c>
      <c r="F26" s="271"/>
      <c r="G26" s="272"/>
      <c r="H26" s="273"/>
      <c r="I26" s="274"/>
      <c r="J26" s="272"/>
      <c r="K26" s="273"/>
      <c r="L26" s="274">
        <v>1</v>
      </c>
      <c r="M26" s="272">
        <v>14</v>
      </c>
      <c r="N26" s="273">
        <v>9</v>
      </c>
      <c r="O26" s="274">
        <v>2</v>
      </c>
      <c r="P26" s="272">
        <v>28</v>
      </c>
      <c r="Q26" s="273">
        <v>18</v>
      </c>
      <c r="R26" s="271"/>
      <c r="S26" s="272"/>
      <c r="T26" s="273"/>
      <c r="U26" s="271"/>
      <c r="V26" s="272"/>
      <c r="W26" s="273"/>
      <c r="X26" s="271"/>
      <c r="Y26" s="272"/>
      <c r="Z26" s="273"/>
      <c r="AA26" s="271"/>
      <c r="AB26" s="272"/>
      <c r="AC26" s="275"/>
      <c r="AD26" s="274"/>
      <c r="AE26" s="272"/>
      <c r="AF26" s="273"/>
      <c r="AG26" s="274"/>
      <c r="AH26" s="272"/>
      <c r="AI26" s="273"/>
      <c r="AJ26" s="274"/>
      <c r="AK26" s="272"/>
      <c r="AL26" s="273"/>
      <c r="AM26" s="274"/>
      <c r="AN26" s="272"/>
      <c r="AO26" s="273"/>
      <c r="AP26" s="276">
        <f>F26+I26+L26+O26+R26+U26+X26+AA26+AD26+AG26</f>
        <v>3</v>
      </c>
      <c r="AQ26" s="277">
        <f>G26+J26+M26+P26+S26+V26+Y26+AB26+AE26+AH26</f>
        <v>42</v>
      </c>
      <c r="AR26" s="390">
        <f>H26+K26+N26+Q26+T26+W26+Z26+AC26+AF26+AI26+AL26</f>
        <v>27</v>
      </c>
      <c r="AS26" s="279">
        <f>G26*F15+J26*I15+M26*L15+P26*O15+S26*R15+V26*U15+Y26*X15+AB26*AA15+AE26*AD15+AH26*AG15+AK26*AJ15+AN26*AM15</f>
        <v>1.512</v>
      </c>
    </row>
    <row r="27" spans="1:48" s="224" customFormat="1" ht="25.5" customHeight="1">
      <c r="A27" s="390">
        <v>11</v>
      </c>
      <c r="B27" s="229" t="s">
        <v>55</v>
      </c>
      <c r="C27" s="281"/>
      <c r="D27" s="231" t="s">
        <v>39</v>
      </c>
      <c r="E27" s="283" t="s">
        <v>40</v>
      </c>
      <c r="F27" s="271"/>
      <c r="G27" s="272"/>
      <c r="H27" s="273"/>
      <c r="I27" s="274"/>
      <c r="J27" s="272"/>
      <c r="K27" s="273"/>
      <c r="L27" s="274">
        <v>1</v>
      </c>
      <c r="M27" s="272">
        <v>14</v>
      </c>
      <c r="N27" s="273">
        <v>9</v>
      </c>
      <c r="O27" s="274"/>
      <c r="P27" s="272"/>
      <c r="Q27" s="273"/>
      <c r="R27" s="271"/>
      <c r="S27" s="272"/>
      <c r="T27" s="273"/>
      <c r="U27" s="271"/>
      <c r="V27" s="272"/>
      <c r="W27" s="273"/>
      <c r="X27" s="271"/>
      <c r="Y27" s="272"/>
      <c r="Z27" s="273"/>
      <c r="AA27" s="271"/>
      <c r="AB27" s="272"/>
      <c r="AC27" s="275"/>
      <c r="AD27" s="274"/>
      <c r="AE27" s="272"/>
      <c r="AF27" s="273"/>
      <c r="AG27" s="274"/>
      <c r="AH27" s="272"/>
      <c r="AI27" s="273"/>
      <c r="AJ27" s="274"/>
      <c r="AK27" s="272"/>
      <c r="AL27" s="273"/>
      <c r="AM27" s="274"/>
      <c r="AN27" s="272"/>
      <c r="AO27" s="273"/>
      <c r="AP27" s="276">
        <f t="shared" ref="AP27:AR28" si="5">F27+I27+L27+O27+R27+U27+X27+AA27+AD27+AG27+AJ27+AM27</f>
        <v>1</v>
      </c>
      <c r="AQ27" s="277">
        <f t="shared" si="5"/>
        <v>14</v>
      </c>
      <c r="AR27" s="390">
        <f t="shared" si="5"/>
        <v>9</v>
      </c>
      <c r="AS27" s="279">
        <f>G27*F15+J27*I15+M27*L15+P27*O15+S27*R15+V27*U15+Y27*X15+AB27*AA15+AE27*AD15+AH27*AG15+AK27*AJ15+AN27*AM15</f>
        <v>0.504</v>
      </c>
    </row>
    <row r="28" spans="1:48" s="224" customFormat="1" ht="25.5" customHeight="1">
      <c r="A28" s="390">
        <v>12</v>
      </c>
      <c r="B28" s="229" t="s">
        <v>54</v>
      </c>
      <c r="C28" s="281"/>
      <c r="D28" s="401" t="s">
        <v>39</v>
      </c>
      <c r="E28" s="263" t="s">
        <v>40</v>
      </c>
      <c r="F28" s="232"/>
      <c r="G28" s="272"/>
      <c r="H28" s="273"/>
      <c r="I28" s="274"/>
      <c r="J28" s="272"/>
      <c r="K28" s="273"/>
      <c r="L28" s="274">
        <v>3</v>
      </c>
      <c r="M28" s="272">
        <v>42</v>
      </c>
      <c r="N28" s="273">
        <v>27</v>
      </c>
      <c r="O28" s="274"/>
      <c r="P28" s="272"/>
      <c r="Q28" s="273"/>
      <c r="R28" s="271"/>
      <c r="S28" s="272"/>
      <c r="T28" s="273"/>
      <c r="U28" s="271"/>
      <c r="V28" s="272"/>
      <c r="W28" s="273"/>
      <c r="X28" s="271"/>
      <c r="Y28" s="272"/>
      <c r="Z28" s="273"/>
      <c r="AA28" s="271"/>
      <c r="AB28" s="272"/>
      <c r="AC28" s="275"/>
      <c r="AD28" s="274"/>
      <c r="AE28" s="272"/>
      <c r="AF28" s="273"/>
      <c r="AG28" s="274"/>
      <c r="AH28" s="272"/>
      <c r="AI28" s="273"/>
      <c r="AJ28" s="274"/>
      <c r="AK28" s="272"/>
      <c r="AL28" s="273"/>
      <c r="AM28" s="274"/>
      <c r="AN28" s="272"/>
      <c r="AO28" s="273"/>
      <c r="AP28" s="276">
        <f t="shared" si="5"/>
        <v>3</v>
      </c>
      <c r="AQ28" s="277">
        <f t="shared" si="5"/>
        <v>42</v>
      </c>
      <c r="AR28" s="390">
        <f t="shared" si="5"/>
        <v>27</v>
      </c>
      <c r="AS28" s="279">
        <f>G28*F15+J28*I15+M28*L15+P28*O15+S28*R15+V28*U15+Y28*X15+AB28*AA15+AE28*AD15+AH28*AG15+AK28*AJ15+AN28*AM15</f>
        <v>1.5119999999999998</v>
      </c>
    </row>
    <row r="29" spans="1:48" s="224" customFormat="1" ht="25.5" customHeight="1" thickBot="1">
      <c r="A29" s="234">
        <v>13</v>
      </c>
      <c r="B29" s="391" t="s">
        <v>65</v>
      </c>
      <c r="C29" s="284" t="s">
        <v>65</v>
      </c>
      <c r="D29" s="285" t="s">
        <v>39</v>
      </c>
      <c r="E29" s="400" t="s">
        <v>40</v>
      </c>
      <c r="F29" s="286">
        <v>2</v>
      </c>
      <c r="G29" s="287">
        <v>30</v>
      </c>
      <c r="H29" s="288">
        <v>8</v>
      </c>
      <c r="I29" s="286">
        <v>3</v>
      </c>
      <c r="J29" s="287">
        <v>42</v>
      </c>
      <c r="K29" s="288">
        <v>18</v>
      </c>
      <c r="L29" s="286"/>
      <c r="M29" s="287"/>
      <c r="N29" s="288"/>
      <c r="O29" s="286"/>
      <c r="P29" s="287"/>
      <c r="Q29" s="387"/>
      <c r="R29" s="286"/>
      <c r="S29" s="287"/>
      <c r="T29" s="288"/>
      <c r="U29" s="289"/>
      <c r="V29" s="287"/>
      <c r="W29" s="288"/>
      <c r="X29" s="289"/>
      <c r="Y29" s="287"/>
      <c r="Z29" s="288"/>
      <c r="AA29" s="289"/>
      <c r="AB29" s="287"/>
      <c r="AC29" s="290"/>
      <c r="AD29" s="286"/>
      <c r="AE29" s="287"/>
      <c r="AF29" s="288"/>
      <c r="AG29" s="286"/>
      <c r="AH29" s="287"/>
      <c r="AI29" s="288"/>
      <c r="AJ29" s="286"/>
      <c r="AK29" s="287"/>
      <c r="AL29" s="288"/>
      <c r="AM29" s="286"/>
      <c r="AN29" s="287"/>
      <c r="AO29" s="291"/>
      <c r="AP29" s="292">
        <f>F29+I29+L29+R29+U29+X29+AA29+AD29+AG29+AJ29</f>
        <v>5</v>
      </c>
      <c r="AQ29" s="293">
        <f>G29+J29+M29+S29+V29+Y29+AB29+AE29+AH29+AK29</f>
        <v>72</v>
      </c>
      <c r="AR29" s="294">
        <f>H29+K29+N29+T29+W29+Z29+AC29+AF29+AI29+AL29+AO29</f>
        <v>26</v>
      </c>
      <c r="AS29" s="295">
        <f>G29*F15+J29*I15+M29*L15+S29*R15+V29*U15+Y29*X15+AB29*AA15+AE29*AD15+AH29*AG15+AK29*AJ15</f>
        <v>1.458</v>
      </c>
    </row>
    <row r="30" spans="1:48" s="224" customFormat="1" ht="25.5" customHeight="1" thickBot="1">
      <c r="A30" s="468" t="s">
        <v>14</v>
      </c>
      <c r="B30" s="469"/>
      <c r="C30" s="296"/>
      <c r="D30" s="297" t="s">
        <v>81</v>
      </c>
      <c r="E30" s="298" t="s">
        <v>81</v>
      </c>
      <c r="F30" s="299">
        <f t="shared" ref="F30:AF30" si="6">SUM(F16:F29)</f>
        <v>7</v>
      </c>
      <c r="G30" s="300">
        <f t="shared" si="6"/>
        <v>105</v>
      </c>
      <c r="H30" s="301">
        <f t="shared" si="6"/>
        <v>28</v>
      </c>
      <c r="I30" s="299">
        <f t="shared" si="6"/>
        <v>3</v>
      </c>
      <c r="J30" s="302">
        <f t="shared" si="6"/>
        <v>42</v>
      </c>
      <c r="K30" s="301">
        <f t="shared" si="6"/>
        <v>18</v>
      </c>
      <c r="L30" s="299">
        <f t="shared" si="6"/>
        <v>5</v>
      </c>
      <c r="M30" s="302">
        <f t="shared" si="6"/>
        <v>70</v>
      </c>
      <c r="N30" s="301">
        <f t="shared" si="6"/>
        <v>45</v>
      </c>
      <c r="O30" s="299">
        <f t="shared" si="6"/>
        <v>2</v>
      </c>
      <c r="P30" s="302">
        <f t="shared" si="6"/>
        <v>28</v>
      </c>
      <c r="Q30" s="381">
        <f t="shared" si="6"/>
        <v>18</v>
      </c>
      <c r="R30" s="299">
        <f t="shared" si="6"/>
        <v>3</v>
      </c>
      <c r="S30" s="302">
        <f t="shared" si="6"/>
        <v>36</v>
      </c>
      <c r="T30" s="301">
        <f t="shared" si="6"/>
        <v>30</v>
      </c>
      <c r="U30" s="299">
        <f t="shared" si="6"/>
        <v>3</v>
      </c>
      <c r="V30" s="302">
        <f t="shared" si="6"/>
        <v>28</v>
      </c>
      <c r="W30" s="301">
        <f t="shared" si="6"/>
        <v>45</v>
      </c>
      <c r="X30" s="299">
        <f t="shared" si="6"/>
        <v>5</v>
      </c>
      <c r="Y30" s="302">
        <f t="shared" si="6"/>
        <v>48</v>
      </c>
      <c r="Z30" s="301">
        <f t="shared" si="6"/>
        <v>90</v>
      </c>
      <c r="AA30" s="299">
        <f t="shared" si="6"/>
        <v>5</v>
      </c>
      <c r="AB30" s="302">
        <f t="shared" si="6"/>
        <v>49</v>
      </c>
      <c r="AC30" s="301">
        <f t="shared" si="6"/>
        <v>90</v>
      </c>
      <c r="AD30" s="299">
        <f t="shared" si="6"/>
        <v>2</v>
      </c>
      <c r="AE30" s="302">
        <f t="shared" si="6"/>
        <v>20</v>
      </c>
      <c r="AF30" s="301">
        <f t="shared" si="6"/>
        <v>36</v>
      </c>
      <c r="AG30" s="299">
        <f t="shared" ref="AG30:AO30" si="7">AG16+AG17+AG18+AG19+AG20+AG21+AG22+AG23+AG24+AG25+AG26+AG27+AG28+AG29</f>
        <v>0</v>
      </c>
      <c r="AH30" s="302">
        <f t="shared" si="7"/>
        <v>0</v>
      </c>
      <c r="AI30" s="301">
        <f t="shared" si="7"/>
        <v>0</v>
      </c>
      <c r="AJ30" s="299">
        <f t="shared" si="7"/>
        <v>0</v>
      </c>
      <c r="AK30" s="302">
        <f t="shared" si="7"/>
        <v>0</v>
      </c>
      <c r="AL30" s="301">
        <f t="shared" si="7"/>
        <v>0</v>
      </c>
      <c r="AM30" s="299">
        <f t="shared" si="7"/>
        <v>0</v>
      </c>
      <c r="AN30" s="302">
        <f t="shared" si="7"/>
        <v>0</v>
      </c>
      <c r="AO30" s="301">
        <f t="shared" si="7"/>
        <v>0</v>
      </c>
      <c r="AP30" s="303">
        <f>SUM(AP16:AP29)</f>
        <v>35</v>
      </c>
      <c r="AQ30" s="303">
        <f>SUM(AQ16:AQ29)</f>
        <v>426</v>
      </c>
      <c r="AR30" s="303">
        <f>SUM(AR16:AR29)</f>
        <v>400</v>
      </c>
      <c r="AS30" s="304">
        <f>SUM(AS16:AS29)</f>
        <v>22.371000000000002</v>
      </c>
    </row>
    <row r="31" spans="1:48" s="224" customFormat="1" ht="42" customHeight="1" thickBot="1">
      <c r="A31" s="442" t="s">
        <v>79</v>
      </c>
      <c r="B31" s="443"/>
      <c r="C31" s="444"/>
      <c r="D31" s="305"/>
      <c r="E31" s="306"/>
      <c r="F31" s="307">
        <f t="shared" ref="F31:P31" si="8">F16+F17+F18+F19</f>
        <v>0</v>
      </c>
      <c r="G31" s="308">
        <f t="shared" si="8"/>
        <v>0</v>
      </c>
      <c r="H31" s="309">
        <f t="shared" si="8"/>
        <v>0</v>
      </c>
      <c r="I31" s="307">
        <f t="shared" si="8"/>
        <v>0</v>
      </c>
      <c r="J31" s="310">
        <f t="shared" si="8"/>
        <v>0</v>
      </c>
      <c r="K31" s="309">
        <f t="shared" si="8"/>
        <v>0</v>
      </c>
      <c r="L31" s="307">
        <f t="shared" si="8"/>
        <v>0</v>
      </c>
      <c r="M31" s="310">
        <f t="shared" si="8"/>
        <v>0</v>
      </c>
      <c r="N31" s="309">
        <f t="shared" si="8"/>
        <v>0</v>
      </c>
      <c r="O31" s="307">
        <f t="shared" si="8"/>
        <v>0</v>
      </c>
      <c r="P31" s="310">
        <f t="shared" si="8"/>
        <v>0</v>
      </c>
      <c r="Q31" s="382">
        <f>Q16+Q18+Q17+Q19</f>
        <v>0</v>
      </c>
      <c r="R31" s="307">
        <f t="shared" ref="R31:AS31" si="9">R16+R17+R18+R19</f>
        <v>0</v>
      </c>
      <c r="S31" s="310">
        <f t="shared" si="9"/>
        <v>0</v>
      </c>
      <c r="T31" s="309">
        <f t="shared" si="9"/>
        <v>0</v>
      </c>
      <c r="U31" s="307">
        <f t="shared" si="9"/>
        <v>0</v>
      </c>
      <c r="V31" s="310">
        <f t="shared" si="9"/>
        <v>0</v>
      </c>
      <c r="W31" s="309">
        <f t="shared" si="9"/>
        <v>0</v>
      </c>
      <c r="X31" s="307">
        <f t="shared" si="9"/>
        <v>0</v>
      </c>
      <c r="Y31" s="310">
        <f t="shared" si="9"/>
        <v>0</v>
      </c>
      <c r="Z31" s="309">
        <f t="shared" si="9"/>
        <v>0</v>
      </c>
      <c r="AA31" s="307">
        <f t="shared" si="9"/>
        <v>5</v>
      </c>
      <c r="AB31" s="310">
        <f t="shared" si="9"/>
        <v>49</v>
      </c>
      <c r="AC31" s="309">
        <f t="shared" si="9"/>
        <v>90</v>
      </c>
      <c r="AD31" s="307">
        <f t="shared" si="9"/>
        <v>2</v>
      </c>
      <c r="AE31" s="310">
        <f t="shared" si="9"/>
        <v>20</v>
      </c>
      <c r="AF31" s="309">
        <f t="shared" si="9"/>
        <v>36</v>
      </c>
      <c r="AG31" s="307">
        <f t="shared" si="9"/>
        <v>0</v>
      </c>
      <c r="AH31" s="310">
        <f t="shared" si="9"/>
        <v>0</v>
      </c>
      <c r="AI31" s="309">
        <f t="shared" si="9"/>
        <v>0</v>
      </c>
      <c r="AJ31" s="307">
        <f t="shared" si="9"/>
        <v>0</v>
      </c>
      <c r="AK31" s="310">
        <f t="shared" si="9"/>
        <v>0</v>
      </c>
      <c r="AL31" s="309">
        <f t="shared" si="9"/>
        <v>0</v>
      </c>
      <c r="AM31" s="307">
        <f t="shared" si="9"/>
        <v>0</v>
      </c>
      <c r="AN31" s="310">
        <f t="shared" si="9"/>
        <v>0</v>
      </c>
      <c r="AO31" s="309">
        <f t="shared" si="9"/>
        <v>0</v>
      </c>
      <c r="AP31" s="311">
        <f t="shared" si="9"/>
        <v>7</v>
      </c>
      <c r="AQ31" s="311">
        <f t="shared" si="9"/>
        <v>69</v>
      </c>
      <c r="AR31" s="312">
        <f t="shared" si="9"/>
        <v>126</v>
      </c>
      <c r="AS31" s="304">
        <f t="shared" si="9"/>
        <v>7.120000000000001</v>
      </c>
      <c r="AV31" s="313"/>
    </row>
    <row r="32" spans="1:48" s="183" customFormat="1" ht="19.5" customHeight="1" thickBot="1">
      <c r="A32" s="485" t="s">
        <v>66</v>
      </c>
      <c r="B32" s="486"/>
      <c r="C32" s="486"/>
      <c r="D32" s="486"/>
      <c r="E32" s="486"/>
      <c r="F32" s="486"/>
      <c r="G32" s="486"/>
      <c r="H32" s="486"/>
      <c r="I32" s="486"/>
      <c r="J32" s="486"/>
      <c r="K32" s="486"/>
      <c r="L32" s="486"/>
      <c r="M32" s="486"/>
      <c r="N32" s="486"/>
      <c r="O32" s="486"/>
      <c r="P32" s="486"/>
      <c r="Q32" s="486"/>
      <c r="R32" s="486"/>
      <c r="S32" s="486"/>
      <c r="T32" s="486"/>
      <c r="U32" s="486"/>
      <c r="V32" s="486"/>
      <c r="W32" s="486"/>
      <c r="X32" s="486"/>
      <c r="Y32" s="486"/>
      <c r="Z32" s="486"/>
      <c r="AA32" s="486"/>
      <c r="AB32" s="486"/>
      <c r="AC32" s="486"/>
      <c r="AD32" s="486"/>
      <c r="AE32" s="486"/>
      <c r="AF32" s="486"/>
      <c r="AG32" s="486"/>
      <c r="AH32" s="486"/>
      <c r="AI32" s="486"/>
      <c r="AJ32" s="486"/>
      <c r="AK32" s="486"/>
      <c r="AL32" s="486"/>
      <c r="AM32" s="486"/>
      <c r="AN32" s="486"/>
      <c r="AO32" s="486"/>
      <c r="AP32" s="486"/>
      <c r="AQ32" s="486"/>
      <c r="AR32" s="486"/>
      <c r="AS32" s="487"/>
    </row>
    <row r="33" spans="1:259" s="177" customFormat="1" ht="20.25" customHeight="1" thickBot="1">
      <c r="A33" s="482"/>
      <c r="B33" s="483"/>
      <c r="C33" s="483"/>
      <c r="D33" s="483"/>
      <c r="E33" s="484"/>
      <c r="F33" s="465">
        <v>1.0999999999999999E-2</v>
      </c>
      <c r="G33" s="466"/>
      <c r="H33" s="467"/>
      <c r="I33" s="462">
        <v>2.8000000000000001E-2</v>
      </c>
      <c r="J33" s="463"/>
      <c r="K33" s="493"/>
      <c r="L33" s="491">
        <v>4.3999999999999997E-2</v>
      </c>
      <c r="M33" s="492"/>
      <c r="N33" s="493"/>
      <c r="O33" s="491">
        <v>4.3999999999999997E-2</v>
      </c>
      <c r="P33" s="492"/>
      <c r="Q33" s="493"/>
      <c r="R33" s="459">
        <v>0.111</v>
      </c>
      <c r="S33" s="460"/>
      <c r="T33" s="461"/>
      <c r="U33" s="459">
        <v>0.16700000000000001</v>
      </c>
      <c r="V33" s="460"/>
      <c r="W33" s="461"/>
      <c r="X33" s="459">
        <v>0.16700000000000001</v>
      </c>
      <c r="Y33" s="460"/>
      <c r="Z33" s="461"/>
      <c r="AA33" s="459">
        <v>0.185</v>
      </c>
      <c r="AB33" s="460"/>
      <c r="AC33" s="461"/>
      <c r="AD33" s="459">
        <v>0.185</v>
      </c>
      <c r="AE33" s="460"/>
      <c r="AF33" s="461"/>
      <c r="AG33" s="476">
        <v>0.2</v>
      </c>
      <c r="AH33" s="477"/>
      <c r="AI33" s="478"/>
      <c r="AJ33" s="476">
        <v>0.3</v>
      </c>
      <c r="AK33" s="477"/>
      <c r="AL33" s="478"/>
      <c r="AM33" s="488">
        <v>0.4</v>
      </c>
      <c r="AN33" s="489"/>
      <c r="AO33" s="490"/>
      <c r="AP33" s="482"/>
      <c r="AQ33" s="483"/>
      <c r="AR33" s="483"/>
      <c r="AS33" s="484"/>
    </row>
    <row r="34" spans="1:259" s="177" customFormat="1" ht="26.25" customHeight="1" thickBot="1">
      <c r="A34" s="440">
        <v>14</v>
      </c>
      <c r="B34" s="411" t="s">
        <v>67</v>
      </c>
      <c r="C34" s="407" t="s">
        <v>67</v>
      </c>
      <c r="D34" s="402" t="s">
        <v>39</v>
      </c>
      <c r="E34" s="402" t="s">
        <v>40</v>
      </c>
      <c r="F34" s="395"/>
      <c r="G34" s="394"/>
      <c r="H34" s="396"/>
      <c r="I34" s="393"/>
      <c r="J34" s="394"/>
      <c r="K34" s="413"/>
      <c r="L34" s="414"/>
      <c r="M34" s="415"/>
      <c r="N34" s="416"/>
      <c r="O34" s="414"/>
      <c r="P34" s="415"/>
      <c r="Q34" s="417"/>
      <c r="R34" s="397"/>
      <c r="S34" s="394"/>
      <c r="T34" s="403"/>
      <c r="U34" s="393"/>
      <c r="V34" s="394"/>
      <c r="W34" s="396"/>
      <c r="X34" s="393"/>
      <c r="Y34" s="394"/>
      <c r="Z34" s="396"/>
      <c r="AA34" s="393"/>
      <c r="AB34" s="394"/>
      <c r="AC34" s="396"/>
      <c r="AD34" s="393">
        <v>1</v>
      </c>
      <c r="AE34" s="394">
        <v>8</v>
      </c>
      <c r="AF34" s="392">
        <v>18</v>
      </c>
      <c r="AG34" s="393"/>
      <c r="AH34" s="394"/>
      <c r="AI34" s="392"/>
      <c r="AJ34" s="393"/>
      <c r="AK34" s="394"/>
      <c r="AL34" s="392"/>
      <c r="AM34" s="393"/>
      <c r="AN34" s="394"/>
      <c r="AO34" s="392"/>
      <c r="AP34" s="403">
        <f>AA34+AD34+AG34+AJ34</f>
        <v>1</v>
      </c>
      <c r="AQ34" s="404">
        <f>AB34+AE34+AH34+AK34+AN34</f>
        <v>8</v>
      </c>
      <c r="AR34" s="398">
        <f>AC34+AF34+AI34+AL34+AO34</f>
        <v>18</v>
      </c>
      <c r="AS34" s="405">
        <f>AB34*AA33+AE34*AD33+AH34*AG33+AK34*AJ33</f>
        <v>1.48</v>
      </c>
    </row>
    <row r="35" spans="1:259" s="177" customFormat="1" ht="26.25" customHeight="1">
      <c r="A35" s="441"/>
      <c r="B35" s="412" t="s">
        <v>67</v>
      </c>
      <c r="C35" s="408" t="s">
        <v>67</v>
      </c>
      <c r="D35" s="231" t="s">
        <v>39</v>
      </c>
      <c r="E35" s="263" t="s">
        <v>40</v>
      </c>
      <c r="F35" s="235"/>
      <c r="G35" s="233"/>
      <c r="H35" s="236"/>
      <c r="I35" s="232"/>
      <c r="J35" s="233"/>
      <c r="K35" s="236"/>
      <c r="L35" s="232"/>
      <c r="M35" s="233"/>
      <c r="N35" s="234"/>
      <c r="O35" s="232"/>
      <c r="P35" s="233"/>
      <c r="Q35" s="383"/>
      <c r="R35" s="232"/>
      <c r="S35" s="233"/>
      <c r="T35" s="234"/>
      <c r="U35" s="232">
        <v>1</v>
      </c>
      <c r="V35" s="233">
        <v>6</v>
      </c>
      <c r="W35" s="236">
        <v>18</v>
      </c>
      <c r="X35" s="232"/>
      <c r="Y35" s="233"/>
      <c r="Z35" s="236"/>
      <c r="AA35" s="232"/>
      <c r="AB35" s="233"/>
      <c r="AC35" s="236"/>
      <c r="AD35" s="232"/>
      <c r="AE35" s="233"/>
      <c r="AF35" s="234"/>
      <c r="AG35" s="232"/>
      <c r="AH35" s="233"/>
      <c r="AI35" s="234"/>
      <c r="AJ35" s="232"/>
      <c r="AK35" s="233"/>
      <c r="AL35" s="234"/>
      <c r="AM35" s="232"/>
      <c r="AN35" s="233"/>
      <c r="AO35" s="234"/>
      <c r="AP35" s="324">
        <f t="shared" ref="AP35:AR37" si="10">F35+I35+L35+R35+U35+X35+AA35+AD35+AG35+AJ35+AM35</f>
        <v>1</v>
      </c>
      <c r="AQ35" s="325">
        <f t="shared" si="10"/>
        <v>6</v>
      </c>
      <c r="AR35" s="241">
        <f t="shared" si="10"/>
        <v>18</v>
      </c>
      <c r="AS35" s="406">
        <f>G35*F33+J35*I33+M35*L33+P35*O33+S35*R33+V35*U33+Y35*X33+AB35*AA33+AE35*AD33+AH35*AG33+AK35*AJ33+AN35*AM33</f>
        <v>1.002</v>
      </c>
    </row>
    <row r="36" spans="1:259" s="177" customFormat="1" ht="26.25" customHeight="1">
      <c r="A36" s="438">
        <v>15</v>
      </c>
      <c r="B36" s="410" t="s">
        <v>69</v>
      </c>
      <c r="C36" s="409" t="s">
        <v>69</v>
      </c>
      <c r="D36" s="263" t="s">
        <v>39</v>
      </c>
      <c r="E36" s="263" t="s">
        <v>40</v>
      </c>
      <c r="F36" s="235"/>
      <c r="G36" s="233"/>
      <c r="H36" s="236"/>
      <c r="I36" s="232">
        <v>1</v>
      </c>
      <c r="J36" s="233">
        <v>20</v>
      </c>
      <c r="K36" s="236">
        <v>10</v>
      </c>
      <c r="L36" s="232"/>
      <c r="M36" s="233"/>
      <c r="N36" s="234"/>
      <c r="O36" s="232"/>
      <c r="P36" s="233"/>
      <c r="Q36" s="383"/>
      <c r="R36" s="232">
        <v>1</v>
      </c>
      <c r="S36" s="233">
        <v>8</v>
      </c>
      <c r="T36" s="234">
        <v>16</v>
      </c>
      <c r="U36" s="232"/>
      <c r="V36" s="233"/>
      <c r="W36" s="236"/>
      <c r="X36" s="232"/>
      <c r="Y36" s="233"/>
      <c r="Z36" s="236"/>
      <c r="AA36" s="232"/>
      <c r="AB36" s="233"/>
      <c r="AC36" s="236"/>
      <c r="AD36" s="232"/>
      <c r="AE36" s="233"/>
      <c r="AF36" s="234"/>
      <c r="AG36" s="232"/>
      <c r="AH36" s="233"/>
      <c r="AI36" s="234"/>
      <c r="AJ36" s="232"/>
      <c r="AK36" s="233"/>
      <c r="AL36" s="234"/>
      <c r="AM36" s="232"/>
      <c r="AN36" s="233"/>
      <c r="AO36" s="234"/>
      <c r="AP36" s="324">
        <f t="shared" si="10"/>
        <v>2</v>
      </c>
      <c r="AQ36" s="325">
        <f>G36+J36+M36+S36+V36+Y36+AB36+AE36+AH36+AK36+AN36</f>
        <v>28</v>
      </c>
      <c r="AR36" s="241">
        <f t="shared" si="10"/>
        <v>26</v>
      </c>
      <c r="AS36" s="242">
        <f>G36*F33+J36*I33+M36*L33+S36*R33+V36*U33+Y36*X33+AB36*AA33+AE36*AD33+AH36*AG33+AK36*AJ33</f>
        <v>1.448</v>
      </c>
    </row>
    <row r="37" spans="1:259" s="177" customFormat="1" ht="26.25" customHeight="1">
      <c r="A37" s="241">
        <v>16</v>
      </c>
      <c r="B37" s="314" t="s">
        <v>68</v>
      </c>
      <c r="C37" s="315" t="s">
        <v>68</v>
      </c>
      <c r="D37" s="263" t="s">
        <v>39</v>
      </c>
      <c r="E37" s="263" t="s">
        <v>40</v>
      </c>
      <c r="F37" s="235"/>
      <c r="G37" s="233"/>
      <c r="H37" s="236"/>
      <c r="I37" s="232"/>
      <c r="J37" s="233"/>
      <c r="K37" s="236"/>
      <c r="L37" s="232">
        <v>2</v>
      </c>
      <c r="M37" s="233">
        <v>30</v>
      </c>
      <c r="N37" s="234">
        <v>24</v>
      </c>
      <c r="O37" s="232">
        <v>1</v>
      </c>
      <c r="P37" s="233">
        <v>15</v>
      </c>
      <c r="Q37" s="383">
        <v>12</v>
      </c>
      <c r="R37" s="240"/>
      <c r="S37" s="233"/>
      <c r="T37" s="324"/>
      <c r="U37" s="232"/>
      <c r="V37" s="265"/>
      <c r="W37" s="268"/>
      <c r="X37" s="264"/>
      <c r="Y37" s="233"/>
      <c r="Z37" s="236"/>
      <c r="AA37" s="232"/>
      <c r="AB37" s="233"/>
      <c r="AC37" s="236"/>
      <c r="AD37" s="232"/>
      <c r="AE37" s="233"/>
      <c r="AF37" s="234"/>
      <c r="AG37" s="232"/>
      <c r="AH37" s="233"/>
      <c r="AI37" s="234"/>
      <c r="AJ37" s="232"/>
      <c r="AK37" s="233"/>
      <c r="AL37" s="234"/>
      <c r="AM37" s="232"/>
      <c r="AN37" s="233"/>
      <c r="AO37" s="234"/>
      <c r="AP37" s="324">
        <v>3</v>
      </c>
      <c r="AQ37" s="325">
        <f>G37+J37+M37+P37+S37+V37+Y37+AB37+AE37+AH37+AK37+AN37</f>
        <v>45</v>
      </c>
      <c r="AR37" s="241">
        <v>36</v>
      </c>
      <c r="AS37" s="242">
        <f>G37*F33+J37*I33+M37*L33+O33*P37+S37*R33+V37*U33+Y37*X33+AB37*AA33+AE37*AD33+AH37*AG33+AK37*AJ33</f>
        <v>1.9799999999999998</v>
      </c>
    </row>
    <row r="38" spans="1:259" s="437" customFormat="1" ht="26.25" customHeight="1">
      <c r="A38" s="389">
        <v>17</v>
      </c>
      <c r="B38" s="418" t="s">
        <v>85</v>
      </c>
      <c r="C38" s="419"/>
      <c r="D38" s="420" t="s">
        <v>88</v>
      </c>
      <c r="E38" s="420" t="s">
        <v>40</v>
      </c>
      <c r="F38" s="421">
        <v>1</v>
      </c>
      <c r="G38" s="422">
        <v>20</v>
      </c>
      <c r="H38" s="423">
        <v>4</v>
      </c>
      <c r="I38" s="424"/>
      <c r="J38" s="422"/>
      <c r="K38" s="423"/>
      <c r="L38" s="424"/>
      <c r="M38" s="422"/>
      <c r="N38" s="425"/>
      <c r="O38" s="426"/>
      <c r="P38" s="427"/>
      <c r="Q38" s="428"/>
      <c r="R38" s="429"/>
      <c r="S38" s="427"/>
      <c r="T38" s="430"/>
      <c r="U38" s="426"/>
      <c r="V38" s="427"/>
      <c r="W38" s="431"/>
      <c r="X38" s="426"/>
      <c r="Y38" s="422"/>
      <c r="Z38" s="423"/>
      <c r="AA38" s="424"/>
      <c r="AB38" s="422"/>
      <c r="AC38" s="423"/>
      <c r="AD38" s="424"/>
      <c r="AE38" s="422"/>
      <c r="AF38" s="432"/>
      <c r="AG38" s="424"/>
      <c r="AH38" s="422"/>
      <c r="AI38" s="432"/>
      <c r="AJ38" s="424"/>
      <c r="AK38" s="422"/>
      <c r="AL38" s="432"/>
      <c r="AM38" s="424"/>
      <c r="AN38" s="422"/>
      <c r="AO38" s="432"/>
      <c r="AP38" s="433">
        <f>F38+I38+L38+O38+R38+U38+X38+AA38+AD38+AG38</f>
        <v>1</v>
      </c>
      <c r="AQ38" s="434">
        <f>G38+J38+M38+P38+S38+V38+Y38+AB38+AE38+AH38+AK38</f>
        <v>20</v>
      </c>
      <c r="AR38" s="435">
        <f>H38+K38+N38+Q38+T38+W38+Z38+AC38+AF38+AI38+AL38</f>
        <v>4</v>
      </c>
      <c r="AS38" s="436">
        <f>F33*G38</f>
        <v>0.21999999999999997</v>
      </c>
    </row>
    <row r="39" spans="1:259" s="177" customFormat="1" ht="27.75" customHeight="1">
      <c r="A39" s="454">
        <v>18</v>
      </c>
      <c r="B39" s="326" t="s">
        <v>77</v>
      </c>
      <c r="C39" s="315"/>
      <c r="D39" s="263" t="s">
        <v>39</v>
      </c>
      <c r="E39" s="263" t="s">
        <v>40</v>
      </c>
      <c r="F39" s="235"/>
      <c r="G39" s="233"/>
      <c r="H39" s="236"/>
      <c r="I39" s="232"/>
      <c r="J39" s="233"/>
      <c r="K39" s="236"/>
      <c r="L39" s="232"/>
      <c r="M39" s="233"/>
      <c r="N39" s="266"/>
      <c r="O39" s="264"/>
      <c r="P39" s="265"/>
      <c r="Q39" s="388"/>
      <c r="R39" s="269"/>
      <c r="S39" s="265"/>
      <c r="T39" s="316">
        <v>2</v>
      </c>
      <c r="U39" s="264"/>
      <c r="V39" s="265"/>
      <c r="W39" s="268">
        <v>2</v>
      </c>
      <c r="X39" s="264"/>
      <c r="Y39" s="233"/>
      <c r="Z39" s="236"/>
      <c r="AA39" s="232"/>
      <c r="AB39" s="233"/>
      <c r="AC39" s="236"/>
      <c r="AD39" s="232"/>
      <c r="AE39" s="233"/>
      <c r="AF39" s="234"/>
      <c r="AG39" s="232"/>
      <c r="AH39" s="233"/>
      <c r="AI39" s="234"/>
      <c r="AJ39" s="232"/>
      <c r="AK39" s="233"/>
      <c r="AL39" s="234"/>
      <c r="AM39" s="232"/>
      <c r="AN39" s="233"/>
      <c r="AO39" s="234"/>
      <c r="AP39" s="324"/>
      <c r="AQ39" s="325"/>
      <c r="AR39" s="241">
        <f>H39+K39+N39+T39+W39+Z39</f>
        <v>4</v>
      </c>
      <c r="AS39" s="242">
        <v>0.222</v>
      </c>
    </row>
    <row r="40" spans="1:259" s="177" customFormat="1" ht="24.75" customHeight="1">
      <c r="A40" s="441"/>
      <c r="B40" s="327" t="s">
        <v>91</v>
      </c>
      <c r="C40" s="318" t="s">
        <v>70</v>
      </c>
      <c r="D40" s="262" t="s">
        <v>39</v>
      </c>
      <c r="E40" s="262" t="s">
        <v>40</v>
      </c>
      <c r="F40" s="250"/>
      <c r="G40" s="258"/>
      <c r="H40" s="251"/>
      <c r="I40" s="247"/>
      <c r="J40" s="248"/>
      <c r="K40" s="251"/>
      <c r="L40" s="247"/>
      <c r="M40" s="248"/>
      <c r="N40" s="249"/>
      <c r="O40" s="247"/>
      <c r="P40" s="248"/>
      <c r="Q40" s="384"/>
      <c r="R40" s="247"/>
      <c r="S40" s="248"/>
      <c r="T40" s="249"/>
      <c r="U40" s="247"/>
      <c r="V40" s="248"/>
      <c r="W40" s="251"/>
      <c r="X40" s="247"/>
      <c r="Y40" s="248"/>
      <c r="Z40" s="251"/>
      <c r="AA40" s="247"/>
      <c r="AB40" s="248"/>
      <c r="AC40" s="251"/>
      <c r="AD40" s="247"/>
      <c r="AE40" s="248"/>
      <c r="AF40" s="249">
        <v>3</v>
      </c>
      <c r="AG40" s="247"/>
      <c r="AH40" s="248"/>
      <c r="AI40" s="249"/>
      <c r="AJ40" s="247"/>
      <c r="AK40" s="248"/>
      <c r="AL40" s="249"/>
      <c r="AM40" s="247"/>
      <c r="AN40" s="248"/>
      <c r="AO40" s="249"/>
      <c r="AP40" s="320"/>
      <c r="AQ40" s="321"/>
      <c r="AR40" s="322">
        <f>AC40+AF40+AI40+AL40</f>
        <v>3</v>
      </c>
      <c r="AS40" s="261">
        <v>0.16700000000000001</v>
      </c>
    </row>
    <row r="41" spans="1:259" s="177" customFormat="1" ht="26.25" customHeight="1">
      <c r="A41" s="454">
        <v>19</v>
      </c>
      <c r="B41" s="328" t="s">
        <v>78</v>
      </c>
      <c r="C41" s="329"/>
      <c r="D41" s="263" t="s">
        <v>39</v>
      </c>
      <c r="E41" s="263" t="s">
        <v>40</v>
      </c>
      <c r="F41" s="330"/>
      <c r="G41" s="331"/>
      <c r="H41" s="332"/>
      <c r="I41" s="333"/>
      <c r="J41" s="331"/>
      <c r="K41" s="332"/>
      <c r="L41" s="334"/>
      <c r="M41" s="335"/>
      <c r="N41" s="336">
        <v>4</v>
      </c>
      <c r="O41" s="334"/>
      <c r="P41" s="335"/>
      <c r="Q41" s="386">
        <v>2</v>
      </c>
      <c r="R41" s="333"/>
      <c r="S41" s="331"/>
      <c r="T41" s="337">
        <v>3</v>
      </c>
      <c r="U41" s="333"/>
      <c r="V41" s="331"/>
      <c r="W41" s="332">
        <v>3</v>
      </c>
      <c r="X41" s="333"/>
      <c r="Y41" s="331"/>
      <c r="Z41" s="332"/>
      <c r="AA41" s="333"/>
      <c r="AB41" s="331"/>
      <c r="AC41" s="332"/>
      <c r="AD41" s="333"/>
      <c r="AE41" s="331"/>
      <c r="AF41" s="337"/>
      <c r="AG41" s="333"/>
      <c r="AH41" s="331"/>
      <c r="AI41" s="337"/>
      <c r="AJ41" s="333"/>
      <c r="AK41" s="331"/>
      <c r="AL41" s="337"/>
      <c r="AM41" s="333"/>
      <c r="AN41" s="331"/>
      <c r="AO41" s="337"/>
      <c r="AP41" s="338"/>
      <c r="AQ41" s="339"/>
      <c r="AR41" s="340">
        <f>H41+K41+N41+Q41+W41+T41+Z41+AC41+AF41+AI41+AL41</f>
        <v>12</v>
      </c>
      <c r="AS41" s="341">
        <v>0.66700000000000004</v>
      </c>
    </row>
    <row r="42" spans="1:259" s="177" customFormat="1" ht="25.5" customHeight="1" thickBot="1">
      <c r="A42" s="455"/>
      <c r="B42" s="317" t="s">
        <v>92</v>
      </c>
      <c r="C42" s="318" t="s">
        <v>71</v>
      </c>
      <c r="D42" s="342" t="s">
        <v>39</v>
      </c>
      <c r="E42" s="342" t="s">
        <v>40</v>
      </c>
      <c r="F42" s="250"/>
      <c r="G42" s="248"/>
      <c r="H42" s="251"/>
      <c r="I42" s="247"/>
      <c r="J42" s="248"/>
      <c r="K42" s="251"/>
      <c r="L42" s="343"/>
      <c r="M42" s="344"/>
      <c r="N42" s="345"/>
      <c r="O42" s="343"/>
      <c r="P42" s="344"/>
      <c r="Q42" s="345"/>
      <c r="R42" s="247"/>
      <c r="S42" s="248"/>
      <c r="T42" s="249"/>
      <c r="U42" s="247"/>
      <c r="V42" s="248"/>
      <c r="W42" s="251"/>
      <c r="X42" s="247"/>
      <c r="Y42" s="248"/>
      <c r="Z42" s="251"/>
      <c r="AA42" s="247"/>
      <c r="AB42" s="248"/>
      <c r="AC42" s="251"/>
      <c r="AD42" s="247"/>
      <c r="AE42" s="248"/>
      <c r="AF42" s="249">
        <v>3</v>
      </c>
      <c r="AG42" s="247"/>
      <c r="AH42" s="248"/>
      <c r="AI42" s="249"/>
      <c r="AJ42" s="247"/>
      <c r="AK42" s="248"/>
      <c r="AL42" s="249"/>
      <c r="AM42" s="247"/>
      <c r="AN42" s="248"/>
      <c r="AO42" s="249"/>
      <c r="AP42" s="319"/>
      <c r="AQ42" s="346"/>
      <c r="AR42" s="254">
        <f>AC42+AF42+AI42+AL42+AO42</f>
        <v>3</v>
      </c>
      <c r="AS42" s="261">
        <v>0.16700000000000001</v>
      </c>
      <c r="AV42" s="182"/>
    </row>
    <row r="43" spans="1:259" s="177" customFormat="1" ht="26.25" customHeight="1" thickBot="1">
      <c r="A43" s="347" t="s">
        <v>14</v>
      </c>
      <c r="B43" s="348"/>
      <c r="C43" s="348"/>
      <c r="D43" s="350" t="s">
        <v>89</v>
      </c>
      <c r="E43" s="350" t="s">
        <v>82</v>
      </c>
      <c r="F43" s="351">
        <f t="shared" ref="F43:N43" si="11">SUM(F34:F42)</f>
        <v>1</v>
      </c>
      <c r="G43" s="351">
        <f t="shared" si="11"/>
        <v>20</v>
      </c>
      <c r="H43" s="351">
        <f t="shared" si="11"/>
        <v>4</v>
      </c>
      <c r="I43" s="351">
        <f t="shared" si="11"/>
        <v>1</v>
      </c>
      <c r="J43" s="351">
        <f t="shared" si="11"/>
        <v>20</v>
      </c>
      <c r="K43" s="351">
        <f t="shared" si="11"/>
        <v>10</v>
      </c>
      <c r="L43" s="299">
        <f t="shared" si="11"/>
        <v>2</v>
      </c>
      <c r="M43" s="299">
        <f t="shared" si="11"/>
        <v>30</v>
      </c>
      <c r="N43" s="299">
        <f t="shared" si="11"/>
        <v>28</v>
      </c>
      <c r="O43" s="299">
        <f>O35+O36+O37+O38+O39+O41</f>
        <v>1</v>
      </c>
      <c r="P43" s="299">
        <f>P35+P36+P37+P38+P39+P41</f>
        <v>15</v>
      </c>
      <c r="Q43" s="299">
        <f>Q35+Q36+Q37+Q38+Q39+Q41</f>
        <v>14</v>
      </c>
      <c r="R43" s="351">
        <f t="shared" ref="R43:W43" si="12">SUM(R34:R42)</f>
        <v>1</v>
      </c>
      <c r="S43" s="351">
        <f t="shared" si="12"/>
        <v>8</v>
      </c>
      <c r="T43" s="351">
        <f t="shared" si="12"/>
        <v>21</v>
      </c>
      <c r="U43" s="351">
        <f t="shared" si="12"/>
        <v>1</v>
      </c>
      <c r="V43" s="351">
        <f t="shared" si="12"/>
        <v>6</v>
      </c>
      <c r="W43" s="351">
        <f t="shared" si="12"/>
        <v>23</v>
      </c>
      <c r="X43" s="351">
        <f>X34+X35+X36+X37+X38+X39+X40+X41+X42</f>
        <v>0</v>
      </c>
      <c r="Y43" s="351">
        <f>Y34+Y35+Y36+Y37+Y38+Y39+Y40+Y41+Y42</f>
        <v>0</v>
      </c>
      <c r="Z43" s="351">
        <f>Z34+Z35+Z36+Z37+Z38+Z39+Z40+Z41+Z42</f>
        <v>0</v>
      </c>
      <c r="AA43" s="351">
        <f t="shared" ref="AA43:AF43" si="13">SUM(AA34:AA42)</f>
        <v>0</v>
      </c>
      <c r="AB43" s="351">
        <f t="shared" si="13"/>
        <v>0</v>
      </c>
      <c r="AC43" s="351">
        <f t="shared" si="13"/>
        <v>0</v>
      </c>
      <c r="AD43" s="351">
        <f t="shared" si="13"/>
        <v>1</v>
      </c>
      <c r="AE43" s="351">
        <f t="shared" si="13"/>
        <v>8</v>
      </c>
      <c r="AF43" s="351">
        <f t="shared" si="13"/>
        <v>24</v>
      </c>
      <c r="AG43" s="351">
        <f t="shared" ref="AG43:AO43" si="14">AG34+AG35+AG36+AG37+AG38+AG39+AG40+AG41+AG42</f>
        <v>0</v>
      </c>
      <c r="AH43" s="351">
        <f t="shared" si="14"/>
        <v>0</v>
      </c>
      <c r="AI43" s="351">
        <f t="shared" si="14"/>
        <v>0</v>
      </c>
      <c r="AJ43" s="351">
        <f t="shared" si="14"/>
        <v>0</v>
      </c>
      <c r="AK43" s="351">
        <f t="shared" si="14"/>
        <v>0</v>
      </c>
      <c r="AL43" s="351">
        <f t="shared" si="14"/>
        <v>0</v>
      </c>
      <c r="AM43" s="351">
        <f t="shared" si="14"/>
        <v>0</v>
      </c>
      <c r="AN43" s="351">
        <f t="shared" si="14"/>
        <v>0</v>
      </c>
      <c r="AO43" s="351">
        <f t="shared" si="14"/>
        <v>0</v>
      </c>
      <c r="AP43" s="351">
        <f>SUM(AP34:AP42)</f>
        <v>8</v>
      </c>
      <c r="AQ43" s="351">
        <f>SUM(AQ34:AQ42)</f>
        <v>107</v>
      </c>
      <c r="AR43" s="349">
        <f>SUM(AR34:AR42)</f>
        <v>124</v>
      </c>
      <c r="AS43" s="352">
        <f>SUM(AS34:AS42)</f>
        <v>7.3529999999999998</v>
      </c>
      <c r="AV43" s="182"/>
    </row>
    <row r="44" spans="1:259" s="177" customFormat="1" ht="42" customHeight="1" thickBot="1">
      <c r="A44" s="442" t="s">
        <v>79</v>
      </c>
      <c r="B44" s="443"/>
      <c r="C44" s="444"/>
      <c r="D44" s="353"/>
      <c r="E44" s="354"/>
      <c r="F44" s="355">
        <f t="shared" ref="F44:AS44" si="15">F34+F40+F42</f>
        <v>0</v>
      </c>
      <c r="G44" s="355">
        <f t="shared" si="15"/>
        <v>0</v>
      </c>
      <c r="H44" s="355">
        <f t="shared" si="15"/>
        <v>0</v>
      </c>
      <c r="I44" s="355">
        <f t="shared" si="15"/>
        <v>0</v>
      </c>
      <c r="J44" s="355">
        <f t="shared" si="15"/>
        <v>0</v>
      </c>
      <c r="K44" s="355">
        <f t="shared" si="15"/>
        <v>0</v>
      </c>
      <c r="L44" s="356">
        <f t="shared" si="15"/>
        <v>0</v>
      </c>
      <c r="M44" s="356">
        <f t="shared" si="15"/>
        <v>0</v>
      </c>
      <c r="N44" s="356">
        <f t="shared" si="15"/>
        <v>0</v>
      </c>
      <c r="O44" s="356">
        <f t="shared" si="15"/>
        <v>0</v>
      </c>
      <c r="P44" s="356">
        <f t="shared" si="15"/>
        <v>0</v>
      </c>
      <c r="Q44" s="356">
        <f t="shared" si="15"/>
        <v>0</v>
      </c>
      <c r="R44" s="355">
        <f t="shared" si="15"/>
        <v>0</v>
      </c>
      <c r="S44" s="355">
        <f t="shared" si="15"/>
        <v>0</v>
      </c>
      <c r="T44" s="355">
        <f t="shared" si="15"/>
        <v>0</v>
      </c>
      <c r="U44" s="355">
        <f t="shared" si="15"/>
        <v>0</v>
      </c>
      <c r="V44" s="355">
        <f t="shared" si="15"/>
        <v>0</v>
      </c>
      <c r="W44" s="355">
        <f t="shared" si="15"/>
        <v>0</v>
      </c>
      <c r="X44" s="355">
        <f t="shared" si="15"/>
        <v>0</v>
      </c>
      <c r="Y44" s="355">
        <f t="shared" si="15"/>
        <v>0</v>
      </c>
      <c r="Z44" s="355">
        <f t="shared" si="15"/>
        <v>0</v>
      </c>
      <c r="AA44" s="355">
        <f t="shared" si="15"/>
        <v>0</v>
      </c>
      <c r="AB44" s="355">
        <f t="shared" si="15"/>
        <v>0</v>
      </c>
      <c r="AC44" s="355">
        <f t="shared" si="15"/>
        <v>0</v>
      </c>
      <c r="AD44" s="355">
        <f t="shared" si="15"/>
        <v>1</v>
      </c>
      <c r="AE44" s="355">
        <f t="shared" si="15"/>
        <v>8</v>
      </c>
      <c r="AF44" s="355">
        <f t="shared" si="15"/>
        <v>24</v>
      </c>
      <c r="AG44" s="355">
        <f t="shared" si="15"/>
        <v>0</v>
      </c>
      <c r="AH44" s="355">
        <f t="shared" si="15"/>
        <v>0</v>
      </c>
      <c r="AI44" s="355">
        <f t="shared" si="15"/>
        <v>0</v>
      </c>
      <c r="AJ44" s="355">
        <f t="shared" si="15"/>
        <v>0</v>
      </c>
      <c r="AK44" s="355">
        <f t="shared" si="15"/>
        <v>0</v>
      </c>
      <c r="AL44" s="355">
        <f t="shared" si="15"/>
        <v>0</v>
      </c>
      <c r="AM44" s="355">
        <f t="shared" si="15"/>
        <v>0</v>
      </c>
      <c r="AN44" s="355">
        <f t="shared" si="15"/>
        <v>0</v>
      </c>
      <c r="AO44" s="355">
        <f t="shared" si="15"/>
        <v>0</v>
      </c>
      <c r="AP44" s="355">
        <f t="shared" si="15"/>
        <v>1</v>
      </c>
      <c r="AQ44" s="355">
        <f t="shared" si="15"/>
        <v>8</v>
      </c>
      <c r="AR44" s="357">
        <f t="shared" si="15"/>
        <v>24</v>
      </c>
      <c r="AS44" s="352">
        <f t="shared" si="15"/>
        <v>1.8140000000000001</v>
      </c>
      <c r="AV44" s="182"/>
    </row>
    <row r="45" spans="1:259" s="177" customFormat="1" ht="26.25" customHeight="1" thickBot="1">
      <c r="A45" s="358" t="s">
        <v>47</v>
      </c>
      <c r="B45" s="359"/>
      <c r="C45" s="359"/>
      <c r="D45" s="360" t="s">
        <v>90</v>
      </c>
      <c r="E45" s="360" t="s">
        <v>83</v>
      </c>
      <c r="F45" s="349">
        <f t="shared" ref="F45:AR45" si="16">F30+F43</f>
        <v>8</v>
      </c>
      <c r="G45" s="349">
        <f t="shared" si="16"/>
        <v>125</v>
      </c>
      <c r="H45" s="349">
        <f t="shared" si="16"/>
        <v>32</v>
      </c>
      <c r="I45" s="361">
        <f t="shared" si="16"/>
        <v>4</v>
      </c>
      <c r="J45" s="361">
        <f t="shared" si="16"/>
        <v>62</v>
      </c>
      <c r="K45" s="361">
        <f t="shared" si="16"/>
        <v>28</v>
      </c>
      <c r="L45" s="361">
        <f t="shared" si="16"/>
        <v>7</v>
      </c>
      <c r="M45" s="361">
        <f t="shared" si="16"/>
        <v>100</v>
      </c>
      <c r="N45" s="361">
        <f t="shared" si="16"/>
        <v>73</v>
      </c>
      <c r="O45" s="361">
        <f t="shared" si="16"/>
        <v>3</v>
      </c>
      <c r="P45" s="361">
        <f t="shared" si="16"/>
        <v>43</v>
      </c>
      <c r="Q45" s="361">
        <f t="shared" si="16"/>
        <v>32</v>
      </c>
      <c r="R45" s="362">
        <f t="shared" si="16"/>
        <v>4</v>
      </c>
      <c r="S45" s="362">
        <f t="shared" si="16"/>
        <v>44</v>
      </c>
      <c r="T45" s="362">
        <f t="shared" si="16"/>
        <v>51</v>
      </c>
      <c r="U45" s="362">
        <f t="shared" si="16"/>
        <v>4</v>
      </c>
      <c r="V45" s="362">
        <f t="shared" si="16"/>
        <v>34</v>
      </c>
      <c r="W45" s="362">
        <f t="shared" si="16"/>
        <v>68</v>
      </c>
      <c r="X45" s="362">
        <f t="shared" si="16"/>
        <v>5</v>
      </c>
      <c r="Y45" s="362">
        <f t="shared" si="16"/>
        <v>48</v>
      </c>
      <c r="Z45" s="362">
        <f t="shared" si="16"/>
        <v>90</v>
      </c>
      <c r="AA45" s="362">
        <f t="shared" si="16"/>
        <v>5</v>
      </c>
      <c r="AB45" s="362">
        <f t="shared" si="16"/>
        <v>49</v>
      </c>
      <c r="AC45" s="362">
        <f t="shared" si="16"/>
        <v>90</v>
      </c>
      <c r="AD45" s="362">
        <f t="shared" si="16"/>
        <v>3</v>
      </c>
      <c r="AE45" s="362">
        <f t="shared" si="16"/>
        <v>28</v>
      </c>
      <c r="AF45" s="362">
        <f t="shared" si="16"/>
        <v>60</v>
      </c>
      <c r="AG45" s="363">
        <f t="shared" si="16"/>
        <v>0</v>
      </c>
      <c r="AH45" s="363">
        <f t="shared" si="16"/>
        <v>0</v>
      </c>
      <c r="AI45" s="363">
        <f t="shared" si="16"/>
        <v>0</v>
      </c>
      <c r="AJ45" s="363">
        <f t="shared" si="16"/>
        <v>0</v>
      </c>
      <c r="AK45" s="363">
        <f t="shared" si="16"/>
        <v>0</v>
      </c>
      <c r="AL45" s="363">
        <f t="shared" si="16"/>
        <v>0</v>
      </c>
      <c r="AM45" s="364">
        <f t="shared" si="16"/>
        <v>0</v>
      </c>
      <c r="AN45" s="364">
        <f t="shared" si="16"/>
        <v>0</v>
      </c>
      <c r="AO45" s="364">
        <f t="shared" si="16"/>
        <v>0</v>
      </c>
      <c r="AP45" s="349">
        <f t="shared" si="16"/>
        <v>43</v>
      </c>
      <c r="AQ45" s="349">
        <f>AQ30+AQ43</f>
        <v>533</v>
      </c>
      <c r="AR45" s="349">
        <f t="shared" si="16"/>
        <v>524</v>
      </c>
      <c r="AS45" s="365">
        <f>AS30+AS43</f>
        <v>29.724000000000004</v>
      </c>
      <c r="AV45" s="182"/>
    </row>
    <row r="46" spans="1:259" s="183" customFormat="1" ht="42" customHeight="1" thickBot="1">
      <c r="A46" s="442" t="s">
        <v>79</v>
      </c>
      <c r="B46" s="443"/>
      <c r="C46" s="444"/>
      <c r="D46" s="353"/>
      <c r="E46" s="354"/>
      <c r="F46" s="355">
        <f t="shared" ref="F46:AS46" si="17">F31+F44</f>
        <v>0</v>
      </c>
      <c r="G46" s="355">
        <f t="shared" si="17"/>
        <v>0</v>
      </c>
      <c r="H46" s="355">
        <f t="shared" si="17"/>
        <v>0</v>
      </c>
      <c r="I46" s="355">
        <f t="shared" si="17"/>
        <v>0</v>
      </c>
      <c r="J46" s="355">
        <f t="shared" si="17"/>
        <v>0</v>
      </c>
      <c r="K46" s="355">
        <f t="shared" si="17"/>
        <v>0</v>
      </c>
      <c r="L46" s="356">
        <f t="shared" si="17"/>
        <v>0</v>
      </c>
      <c r="M46" s="356">
        <f t="shared" si="17"/>
        <v>0</v>
      </c>
      <c r="N46" s="356">
        <f t="shared" si="17"/>
        <v>0</v>
      </c>
      <c r="O46" s="356">
        <f t="shared" si="17"/>
        <v>0</v>
      </c>
      <c r="P46" s="356">
        <f t="shared" si="17"/>
        <v>0</v>
      </c>
      <c r="Q46" s="356">
        <f t="shared" si="17"/>
        <v>0</v>
      </c>
      <c r="R46" s="355">
        <f t="shared" si="17"/>
        <v>0</v>
      </c>
      <c r="S46" s="355">
        <f t="shared" si="17"/>
        <v>0</v>
      </c>
      <c r="T46" s="355">
        <f t="shared" si="17"/>
        <v>0</v>
      </c>
      <c r="U46" s="355">
        <f t="shared" si="17"/>
        <v>0</v>
      </c>
      <c r="V46" s="355">
        <f t="shared" si="17"/>
        <v>0</v>
      </c>
      <c r="W46" s="355">
        <f t="shared" si="17"/>
        <v>0</v>
      </c>
      <c r="X46" s="355">
        <f t="shared" si="17"/>
        <v>0</v>
      </c>
      <c r="Y46" s="355">
        <f t="shared" si="17"/>
        <v>0</v>
      </c>
      <c r="Z46" s="355">
        <f t="shared" si="17"/>
        <v>0</v>
      </c>
      <c r="AA46" s="355">
        <f t="shared" si="17"/>
        <v>5</v>
      </c>
      <c r="AB46" s="355">
        <f t="shared" si="17"/>
        <v>49</v>
      </c>
      <c r="AC46" s="355">
        <f t="shared" si="17"/>
        <v>90</v>
      </c>
      <c r="AD46" s="355">
        <f t="shared" si="17"/>
        <v>3</v>
      </c>
      <c r="AE46" s="355">
        <f t="shared" si="17"/>
        <v>28</v>
      </c>
      <c r="AF46" s="355">
        <f t="shared" si="17"/>
        <v>60</v>
      </c>
      <c r="AG46" s="355">
        <f t="shared" si="17"/>
        <v>0</v>
      </c>
      <c r="AH46" s="355">
        <f t="shared" si="17"/>
        <v>0</v>
      </c>
      <c r="AI46" s="355">
        <f t="shared" si="17"/>
        <v>0</v>
      </c>
      <c r="AJ46" s="355">
        <f t="shared" si="17"/>
        <v>0</v>
      </c>
      <c r="AK46" s="355">
        <f t="shared" si="17"/>
        <v>0</v>
      </c>
      <c r="AL46" s="355">
        <f t="shared" si="17"/>
        <v>0</v>
      </c>
      <c r="AM46" s="355">
        <f t="shared" si="17"/>
        <v>0</v>
      </c>
      <c r="AN46" s="355">
        <f t="shared" si="17"/>
        <v>0</v>
      </c>
      <c r="AO46" s="355">
        <f t="shared" si="17"/>
        <v>0</v>
      </c>
      <c r="AP46" s="355">
        <f t="shared" si="17"/>
        <v>8</v>
      </c>
      <c r="AQ46" s="355">
        <f t="shared" si="17"/>
        <v>77</v>
      </c>
      <c r="AR46" s="357">
        <f t="shared" si="17"/>
        <v>150</v>
      </c>
      <c r="AS46" s="365">
        <f t="shared" si="17"/>
        <v>8.9340000000000011</v>
      </c>
      <c r="AT46" s="177"/>
      <c r="AU46" s="177"/>
    </row>
    <row r="47" spans="1:259" s="58" customFormat="1" ht="30.75" customHeight="1" thickBot="1">
      <c r="A47" s="213"/>
      <c r="B47" s="213"/>
      <c r="C47" s="213"/>
      <c r="D47" s="213"/>
      <c r="E47" s="214"/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6"/>
      <c r="AT47"/>
      <c r="AU47"/>
    </row>
    <row r="48" spans="1:259" s="223" customFormat="1" ht="18.75" customHeight="1">
      <c r="A48" s="222"/>
      <c r="B48" s="222"/>
      <c r="C48" s="222"/>
      <c r="D48" s="513" t="s">
        <v>34</v>
      </c>
      <c r="E48" s="514"/>
      <c r="F48" s="514"/>
      <c r="G48" s="514"/>
      <c r="H48" s="514"/>
      <c r="I48" s="514"/>
      <c r="J48" s="514"/>
      <c r="K48" s="514"/>
      <c r="L48" s="226" t="s">
        <v>74</v>
      </c>
      <c r="M48" s="228"/>
      <c r="N48" s="228"/>
      <c r="O48" s="380"/>
      <c r="P48" s="380"/>
      <c r="Q48" s="380"/>
      <c r="R48" s="228"/>
      <c r="S48" s="228"/>
      <c r="T48" s="228"/>
      <c r="U48" s="228"/>
      <c r="V48" s="228"/>
      <c r="W48" s="228"/>
      <c r="X48" s="227"/>
      <c r="Y48" s="227"/>
      <c r="Z48" s="227"/>
      <c r="AA48" s="227"/>
      <c r="AB48" s="227"/>
      <c r="AC48" s="227"/>
      <c r="AD48" s="227"/>
      <c r="AE48" s="227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7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2"/>
      <c r="BM48" s="222"/>
      <c r="BN48" s="222"/>
      <c r="BO48" s="222"/>
      <c r="BP48" s="222"/>
      <c r="BQ48" s="222"/>
      <c r="BR48" s="222"/>
      <c r="BS48" s="222"/>
      <c r="BT48" s="222"/>
      <c r="BU48" s="222"/>
      <c r="BV48" s="222"/>
      <c r="BW48" s="222"/>
      <c r="BX48" s="222"/>
      <c r="BY48" s="222"/>
      <c r="BZ48" s="222"/>
      <c r="CA48" s="222"/>
      <c r="CB48" s="222"/>
      <c r="CC48" s="222"/>
      <c r="CD48" s="222"/>
      <c r="CE48" s="222"/>
      <c r="CF48" s="222"/>
      <c r="CG48" s="222"/>
      <c r="CH48" s="222"/>
      <c r="CI48" s="222"/>
      <c r="CJ48" s="222"/>
      <c r="CK48" s="222"/>
      <c r="CL48" s="222"/>
      <c r="CM48" s="222"/>
      <c r="CN48" s="222"/>
      <c r="CO48" s="222"/>
      <c r="CP48" s="222"/>
      <c r="CQ48" s="222"/>
      <c r="CR48" s="222"/>
      <c r="CS48" s="222"/>
      <c r="CT48" s="222"/>
      <c r="CU48" s="222"/>
      <c r="CV48" s="222"/>
      <c r="CW48" s="222"/>
      <c r="CX48" s="222"/>
      <c r="CY48" s="222"/>
      <c r="CZ48" s="222"/>
      <c r="DA48" s="222"/>
      <c r="DB48" s="222"/>
      <c r="DC48" s="222"/>
      <c r="DD48" s="222"/>
      <c r="DE48" s="222"/>
      <c r="DF48" s="222"/>
      <c r="DG48" s="222"/>
      <c r="DH48" s="222"/>
      <c r="DI48" s="222"/>
      <c r="DJ48" s="222"/>
      <c r="DK48" s="222"/>
      <c r="DL48" s="222"/>
      <c r="DM48" s="222"/>
      <c r="DN48" s="222"/>
      <c r="DO48" s="222"/>
      <c r="DP48" s="222"/>
      <c r="DQ48" s="222"/>
      <c r="DR48" s="222"/>
      <c r="DS48" s="222"/>
      <c r="DT48" s="222"/>
      <c r="DU48" s="222"/>
      <c r="DV48" s="222"/>
      <c r="DW48" s="222"/>
      <c r="DX48" s="222"/>
      <c r="DY48" s="222"/>
      <c r="DZ48" s="222"/>
      <c r="EA48" s="222"/>
      <c r="EB48" s="222"/>
      <c r="EC48" s="222"/>
      <c r="ED48" s="222"/>
      <c r="EE48" s="222"/>
      <c r="EF48" s="222"/>
      <c r="EG48" s="222"/>
      <c r="EH48" s="222"/>
      <c r="EI48" s="222"/>
      <c r="EJ48" s="222"/>
      <c r="EK48" s="222"/>
      <c r="EL48" s="222"/>
      <c r="EM48" s="222"/>
      <c r="EN48" s="222"/>
      <c r="EO48" s="222"/>
      <c r="EP48" s="222"/>
      <c r="EQ48" s="222"/>
      <c r="ER48" s="222"/>
      <c r="ES48" s="222"/>
      <c r="ET48" s="222"/>
      <c r="EU48" s="222"/>
      <c r="EV48" s="222"/>
      <c r="EW48" s="222"/>
      <c r="EX48" s="222"/>
      <c r="EY48" s="222"/>
      <c r="EZ48" s="222"/>
      <c r="FA48" s="222"/>
      <c r="FB48" s="222"/>
      <c r="FC48" s="222"/>
      <c r="FD48" s="222"/>
      <c r="FE48" s="222"/>
      <c r="FF48" s="222"/>
      <c r="FG48" s="222"/>
      <c r="FH48" s="222"/>
      <c r="FI48" s="222"/>
      <c r="FJ48" s="222"/>
      <c r="FK48" s="222"/>
      <c r="FL48" s="222"/>
      <c r="FM48" s="222"/>
      <c r="FN48" s="222"/>
      <c r="FO48" s="222"/>
      <c r="FP48" s="222"/>
      <c r="FQ48" s="222"/>
      <c r="FR48" s="222"/>
      <c r="FS48" s="222"/>
      <c r="FT48" s="222"/>
      <c r="FU48" s="222"/>
      <c r="FV48" s="222"/>
      <c r="FW48" s="222"/>
      <c r="FX48" s="222"/>
      <c r="FY48" s="222"/>
      <c r="FZ48" s="222"/>
      <c r="GA48" s="222"/>
      <c r="GB48" s="222"/>
      <c r="GC48" s="222"/>
      <c r="GD48" s="222"/>
      <c r="GE48" s="222"/>
      <c r="GF48" s="222"/>
      <c r="GG48" s="222"/>
      <c r="GH48" s="222"/>
      <c r="GI48" s="222"/>
      <c r="GJ48" s="222"/>
      <c r="GK48" s="222"/>
      <c r="GL48" s="222"/>
      <c r="GM48" s="222"/>
      <c r="GN48" s="222"/>
      <c r="GO48" s="222"/>
      <c r="GP48" s="222"/>
      <c r="GQ48" s="222"/>
      <c r="GR48" s="222"/>
      <c r="GS48" s="222"/>
      <c r="GT48" s="222"/>
      <c r="GU48" s="222"/>
      <c r="GV48" s="222"/>
      <c r="GW48" s="222"/>
      <c r="GX48" s="222"/>
      <c r="GY48" s="222"/>
      <c r="GZ48" s="222"/>
      <c r="HA48" s="222"/>
      <c r="HB48" s="222"/>
      <c r="HC48" s="222"/>
      <c r="HD48" s="222"/>
      <c r="HE48" s="222"/>
      <c r="HF48" s="222"/>
      <c r="HG48" s="222"/>
      <c r="HH48" s="222"/>
      <c r="HI48" s="222"/>
      <c r="HJ48" s="222"/>
      <c r="HK48" s="222"/>
      <c r="HL48" s="222"/>
      <c r="HM48" s="222"/>
      <c r="HN48" s="222"/>
      <c r="HO48" s="222"/>
      <c r="HP48" s="222"/>
      <c r="HQ48" s="222"/>
      <c r="HR48" s="222"/>
      <c r="HS48" s="222"/>
      <c r="HT48" s="222"/>
      <c r="HU48" s="222"/>
      <c r="HV48" s="222"/>
      <c r="HW48" s="222"/>
      <c r="HX48" s="222"/>
      <c r="HY48" s="222"/>
      <c r="HZ48" s="222"/>
      <c r="IA48" s="222"/>
      <c r="IB48" s="222"/>
      <c r="IC48" s="222"/>
      <c r="ID48" s="222"/>
      <c r="IE48" s="222"/>
      <c r="IF48" s="222"/>
      <c r="IG48" s="222"/>
      <c r="IH48" s="222"/>
      <c r="II48" s="222"/>
      <c r="IJ48" s="222"/>
      <c r="IK48" s="222"/>
      <c r="IL48" s="222"/>
      <c r="IM48" s="222"/>
      <c r="IN48" s="222"/>
      <c r="IO48" s="222"/>
      <c r="IP48" s="222"/>
      <c r="IQ48" s="222"/>
      <c r="IR48" s="222"/>
      <c r="IS48" s="222"/>
      <c r="IT48" s="222"/>
      <c r="IU48" s="222"/>
      <c r="IV48" s="222"/>
      <c r="IW48" s="222"/>
      <c r="IX48" s="222"/>
      <c r="IY48" s="222"/>
    </row>
    <row r="49" spans="1:47" ht="11.25" customHeight="1">
      <c r="A49" s="101"/>
      <c r="B49" s="102"/>
      <c r="C49" s="102"/>
      <c r="D49" s="102"/>
      <c r="E49" s="102"/>
      <c r="F49" s="103"/>
      <c r="G49" s="103"/>
      <c r="J49" s="3"/>
      <c r="M49" s="153" t="s">
        <v>2</v>
      </c>
      <c r="R49" s="515" t="s">
        <v>3</v>
      </c>
      <c r="S49" s="515"/>
      <c r="T49" s="515"/>
      <c r="U49" s="515"/>
      <c r="V49" s="515"/>
      <c r="W49" s="515"/>
      <c r="X49" s="4"/>
      <c r="Y49" s="4"/>
      <c r="Z49" s="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</row>
    <row r="50" spans="1:47" s="224" customFormat="1" ht="26.25" customHeight="1">
      <c r="D50" s="513" t="s">
        <v>15</v>
      </c>
      <c r="E50" s="514"/>
      <c r="F50" s="514"/>
      <c r="G50" s="514"/>
      <c r="H50" s="514"/>
      <c r="I50" s="514"/>
      <c r="J50" s="514"/>
      <c r="K50" s="514"/>
      <c r="L50" s="494" t="s">
        <v>75</v>
      </c>
      <c r="M50" s="494"/>
      <c r="N50" s="494"/>
      <c r="O50" s="494"/>
      <c r="P50" s="494"/>
      <c r="Q50" s="494"/>
      <c r="R50" s="494"/>
      <c r="S50" s="494"/>
      <c r="T50" s="494"/>
      <c r="U50" s="494"/>
      <c r="V50" s="494"/>
      <c r="W50" s="494"/>
      <c r="X50" s="494"/>
      <c r="Y50" s="494"/>
      <c r="Z50" s="225"/>
      <c r="AA50" s="225"/>
      <c r="AB50" s="225"/>
      <c r="AC50" s="225"/>
      <c r="AD50" s="225"/>
      <c r="AE50" s="225"/>
      <c r="AF50" s="225"/>
      <c r="AG50" s="225"/>
      <c r="AH50" s="225"/>
      <c r="AI50" s="225"/>
      <c r="AJ50" s="225"/>
      <c r="AK50" s="225"/>
      <c r="AL50" s="225"/>
      <c r="AM50" s="225"/>
      <c r="AN50" s="225"/>
      <c r="AO50" s="225"/>
      <c r="AP50" s="225"/>
      <c r="AQ50" s="225"/>
      <c r="AR50" s="225"/>
    </row>
    <row r="51" spans="1:47" ht="11.25" customHeight="1">
      <c r="A51" s="8"/>
      <c r="B51" s="512"/>
      <c r="C51" s="512"/>
      <c r="D51" s="104"/>
      <c r="E51" s="104"/>
      <c r="F51" s="7"/>
      <c r="G51" s="7"/>
      <c r="H51" s="7"/>
      <c r="I51" s="7"/>
      <c r="J51" s="3"/>
      <c r="M51" s="153" t="s">
        <v>2</v>
      </c>
      <c r="R51" s="515" t="s">
        <v>3</v>
      </c>
      <c r="S51" s="515"/>
      <c r="T51" s="515"/>
      <c r="U51" s="515"/>
      <c r="V51" s="515"/>
      <c r="W51" s="515"/>
      <c r="X51" s="4"/>
      <c r="Y51" s="4"/>
      <c r="Z51" s="4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</row>
    <row r="52" spans="1:47">
      <c r="A52" s="105"/>
      <c r="B52" s="105"/>
      <c r="C52" s="105"/>
      <c r="D52" s="105"/>
      <c r="E52" s="105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</row>
    <row r="53" spans="1:47" ht="15.75">
      <c r="A53" s="106"/>
      <c r="B53" s="106"/>
      <c r="C53" s="106"/>
      <c r="D53" s="106"/>
      <c r="E53" s="106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</row>
    <row r="54" spans="1:47" ht="15.75">
      <c r="A54" s="106"/>
      <c r="B54" s="106"/>
      <c r="C54" s="106"/>
      <c r="D54" s="106"/>
      <c r="E54" s="106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439"/>
    </row>
    <row r="55" spans="1:47" ht="15.75">
      <c r="A55" s="106"/>
      <c r="B55" s="106"/>
      <c r="C55" s="106"/>
      <c r="D55" s="106"/>
      <c r="E55" s="106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</row>
    <row r="56" spans="1:47" ht="15.75">
      <c r="A56" s="106"/>
      <c r="B56" s="106"/>
      <c r="C56" s="106"/>
      <c r="D56" s="106"/>
      <c r="E56" s="106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</row>
    <row r="57" spans="1:47" ht="15.75">
      <c r="A57" s="106"/>
      <c r="B57" s="106"/>
      <c r="C57" s="106"/>
      <c r="D57" s="106"/>
      <c r="E57" s="106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</row>
    <row r="58" spans="1:47" ht="15.75">
      <c r="A58" s="106"/>
      <c r="B58" s="106"/>
      <c r="C58" s="106"/>
      <c r="D58" s="106"/>
      <c r="E58" s="106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</row>
    <row r="59" spans="1:47" ht="18.75">
      <c r="A59" s="108"/>
      <c r="B59" s="106"/>
      <c r="C59" s="106"/>
      <c r="D59" s="106"/>
      <c r="E59" s="106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</row>
    <row r="60" spans="1:47" ht="15.75">
      <c r="A60" s="106"/>
      <c r="B60" s="106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</row>
    <row r="61" spans="1:47" ht="15.75">
      <c r="A61" s="106"/>
      <c r="B61" s="106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35"/>
    </row>
    <row r="62" spans="1:47" ht="15.75">
      <c r="A62" s="135"/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135"/>
      <c r="AL62" s="135"/>
      <c r="AM62" s="135"/>
      <c r="AN62" s="135"/>
      <c r="AO62" s="135"/>
      <c r="AP62" s="135"/>
      <c r="AQ62" s="135"/>
      <c r="AR62" s="135"/>
    </row>
    <row r="63" spans="1:47">
      <c r="A63" s="8"/>
      <c r="B63" s="8"/>
      <c r="C63" s="8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  <c r="AK63" s="104"/>
      <c r="AL63" s="104"/>
      <c r="AM63" s="104"/>
      <c r="AN63" s="104"/>
      <c r="AO63" s="104"/>
      <c r="AP63" s="104"/>
      <c r="AQ63" s="109"/>
      <c r="AR63" s="104"/>
      <c r="AS63" s="104"/>
      <c r="AT63" s="104"/>
      <c r="AU63" s="104"/>
    </row>
    <row r="64" spans="1:47">
      <c r="A64" s="8"/>
      <c r="B64" s="105"/>
      <c r="C64" s="8"/>
      <c r="D64" s="104"/>
      <c r="E64" s="104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</row>
    <row r="65" spans="1:47">
      <c r="A65" s="105"/>
      <c r="B65" s="105"/>
      <c r="C65" s="105"/>
      <c r="D65" s="105"/>
      <c r="E65" s="105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110"/>
      <c r="AT65" s="7"/>
      <c r="AU65" s="7"/>
    </row>
    <row r="66" spans="1:47" ht="15.75">
      <c r="A66" s="106"/>
      <c r="B66" s="106"/>
      <c r="C66" s="106"/>
      <c r="D66" s="106"/>
      <c r="E66" s="106"/>
      <c r="F66" s="111"/>
      <c r="G66" s="111"/>
      <c r="H66" s="111"/>
      <c r="I66" s="111"/>
      <c r="J66" s="111"/>
      <c r="K66" s="111"/>
      <c r="L66" s="147"/>
      <c r="M66" s="147"/>
      <c r="N66" s="147"/>
      <c r="O66" s="147"/>
      <c r="P66" s="147"/>
      <c r="Q66" s="147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</row>
    <row r="67" spans="1:47" ht="15.75">
      <c r="A67" s="106"/>
      <c r="B67" s="106"/>
      <c r="C67" s="106"/>
      <c r="D67" s="106"/>
      <c r="E67" s="106"/>
      <c r="F67" s="111"/>
      <c r="G67" s="111"/>
      <c r="H67" s="111"/>
      <c r="I67" s="111"/>
      <c r="J67" s="111"/>
      <c r="K67" s="111"/>
      <c r="L67" s="147"/>
      <c r="M67" s="147"/>
      <c r="N67" s="147"/>
      <c r="O67" s="147"/>
      <c r="P67" s="147"/>
      <c r="Q67" s="147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</row>
    <row r="68" spans="1:47" ht="15.75">
      <c r="A68" s="135"/>
      <c r="B68" s="135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</row>
    <row r="69" spans="1:47">
      <c r="A69" s="58"/>
      <c r="B69" s="112"/>
      <c r="C69" s="112"/>
      <c r="D69" s="112"/>
      <c r="E69" s="112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</row>
    <row r="70" spans="1:47">
      <c r="A70" s="58"/>
      <c r="B70" s="112"/>
      <c r="C70" s="112"/>
      <c r="D70" s="112"/>
      <c r="E70" s="112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</row>
    <row r="71" spans="1:47">
      <c r="A71" s="58"/>
      <c r="B71" s="112"/>
      <c r="C71" s="112"/>
      <c r="D71" s="112"/>
      <c r="E71" s="112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</row>
    <row r="72" spans="1:47">
      <c r="A72" s="58"/>
      <c r="B72" s="112"/>
      <c r="C72" s="112"/>
      <c r="D72" s="112"/>
      <c r="E72" s="112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</row>
    <row r="73" spans="1:47">
      <c r="A73" s="58"/>
      <c r="B73" s="112"/>
      <c r="C73" s="112"/>
      <c r="D73" s="112"/>
      <c r="E73" s="112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</row>
    <row r="74" spans="1:47" ht="18">
      <c r="A74" s="137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</row>
    <row r="75" spans="1:47" ht="15.75">
      <c r="A75" s="138"/>
      <c r="B75" s="138"/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38"/>
      <c r="AK75" s="138"/>
      <c r="AL75" s="138"/>
      <c r="AM75" s="138"/>
      <c r="AN75" s="138"/>
      <c r="AO75" s="138"/>
      <c r="AP75" s="138"/>
      <c r="AQ75" s="138"/>
      <c r="AR75" s="138"/>
    </row>
    <row r="76" spans="1:47" ht="15.75">
      <c r="A76" s="111"/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47"/>
      <c r="M76" s="147"/>
      <c r="N76" s="147"/>
      <c r="O76" s="147"/>
      <c r="P76" s="147"/>
      <c r="Q76" s="147"/>
      <c r="R76" s="138"/>
      <c r="S76" s="138"/>
      <c r="T76" s="138"/>
      <c r="U76" s="138"/>
      <c r="V76" s="138"/>
      <c r="W76" s="138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</row>
    <row r="77" spans="1:47">
      <c r="A77" s="114"/>
      <c r="B77" s="114"/>
      <c r="C77" s="114"/>
      <c r="D77" s="139"/>
      <c r="E77" s="139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3"/>
      <c r="AK77" s="113"/>
      <c r="AL77" s="113"/>
      <c r="AM77" s="113"/>
      <c r="AN77" s="113"/>
      <c r="AO77" s="113"/>
      <c r="AP77" s="113"/>
      <c r="AQ77" s="113"/>
      <c r="AR77" s="113"/>
    </row>
    <row r="78" spans="1:47">
      <c r="A78" s="114"/>
      <c r="B78" s="114"/>
      <c r="C78" s="114"/>
      <c r="D78" s="139"/>
      <c r="E78" s="139"/>
      <c r="F78" s="58"/>
      <c r="G78" s="58"/>
      <c r="H78" s="58"/>
      <c r="I78" s="113"/>
      <c r="J78" s="113"/>
      <c r="K78" s="113"/>
      <c r="L78" s="146"/>
      <c r="M78" s="146"/>
      <c r="N78" s="146"/>
      <c r="O78" s="146"/>
      <c r="P78" s="146"/>
      <c r="Q78" s="146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</row>
    <row r="79" spans="1:47">
      <c r="A79" s="114"/>
      <c r="B79" s="114"/>
      <c r="C79" s="114"/>
      <c r="D79" s="139"/>
      <c r="E79" s="139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15"/>
      <c r="V79" s="115"/>
      <c r="W79" s="115"/>
      <c r="X79" s="115"/>
      <c r="Y79" s="115"/>
      <c r="Z79" s="115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</row>
    <row r="80" spans="1:47">
      <c r="A80" s="114"/>
      <c r="B80" s="114"/>
      <c r="C80" s="114"/>
      <c r="D80" s="139"/>
      <c r="E80" s="139"/>
      <c r="F80" s="116"/>
      <c r="G80" s="116"/>
      <c r="H80" s="116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15"/>
      <c r="V80" s="115"/>
      <c r="W80" s="115"/>
      <c r="X80" s="115"/>
      <c r="Y80" s="115"/>
      <c r="Z80" s="115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</row>
    <row r="81" spans="1:44">
      <c r="A81" s="114"/>
      <c r="B81" s="114"/>
      <c r="C81" s="114"/>
      <c r="D81" s="139"/>
      <c r="E81" s="139"/>
      <c r="F81" s="116"/>
      <c r="G81" s="116"/>
      <c r="H81" s="116"/>
      <c r="I81" s="115"/>
      <c r="J81" s="115"/>
      <c r="K81" s="115"/>
      <c r="L81" s="145"/>
      <c r="M81" s="145"/>
      <c r="N81" s="145"/>
      <c r="O81" s="145"/>
      <c r="P81" s="145"/>
      <c r="Q81" s="145"/>
      <c r="R81" s="115"/>
      <c r="S81" s="115"/>
      <c r="T81" s="115"/>
      <c r="U81" s="115"/>
      <c r="V81" s="115"/>
      <c r="W81" s="115"/>
      <c r="X81" s="115"/>
      <c r="Y81" s="115"/>
      <c r="Z81" s="115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</row>
    <row r="82" spans="1:44">
      <c r="A82" s="114"/>
      <c r="B82" s="114"/>
      <c r="C82" s="114"/>
      <c r="D82" s="139"/>
      <c r="E82" s="139"/>
      <c r="F82" s="117"/>
      <c r="G82" s="117"/>
      <c r="H82" s="117"/>
      <c r="I82" s="117"/>
      <c r="J82" s="117"/>
      <c r="K82" s="117"/>
      <c r="L82" s="148"/>
      <c r="M82" s="148"/>
      <c r="N82" s="148"/>
      <c r="O82" s="148"/>
      <c r="P82" s="148"/>
      <c r="Q82" s="148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58"/>
      <c r="AQ82" s="117"/>
      <c r="AR82" s="117"/>
    </row>
    <row r="83" spans="1:44">
      <c r="A83" s="141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1"/>
      <c r="AE83" s="141"/>
      <c r="AF83" s="141"/>
      <c r="AG83" s="141"/>
      <c r="AH83" s="141"/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</row>
    <row r="84" spans="1:44">
      <c r="A84" s="58"/>
      <c r="B84" s="58"/>
      <c r="C84" s="58"/>
      <c r="D84" s="115"/>
      <c r="E84" s="115"/>
      <c r="F84" s="115"/>
      <c r="G84" s="115"/>
      <c r="H84" s="115"/>
      <c r="I84" s="115"/>
      <c r="J84" s="115"/>
      <c r="K84" s="115"/>
      <c r="L84" s="145"/>
      <c r="M84" s="145"/>
      <c r="N84" s="145"/>
      <c r="O84" s="145"/>
      <c r="P84" s="145"/>
      <c r="Q84" s="14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8"/>
      <c r="AR84" s="115"/>
    </row>
    <row r="85" spans="1:44">
      <c r="A85" s="58"/>
      <c r="B85" s="58"/>
      <c r="C85" s="58"/>
      <c r="D85" s="115"/>
      <c r="E85" s="115"/>
      <c r="F85" s="115"/>
      <c r="G85" s="115"/>
      <c r="H85" s="115"/>
      <c r="I85" s="115"/>
      <c r="J85" s="115"/>
      <c r="K85" s="115"/>
      <c r="L85" s="145"/>
      <c r="M85" s="145"/>
      <c r="N85" s="145"/>
      <c r="O85" s="145"/>
      <c r="P85" s="145"/>
      <c r="Q85" s="14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115"/>
      <c r="AP85" s="115"/>
      <c r="AQ85" s="118"/>
      <c r="AR85" s="115"/>
    </row>
    <row r="86" spans="1:44">
      <c r="A86" s="58"/>
      <c r="B86" s="140"/>
      <c r="C86" s="140"/>
      <c r="D86" s="115"/>
      <c r="E86" s="115"/>
      <c r="F86" s="115"/>
      <c r="G86" s="115"/>
      <c r="H86" s="115"/>
      <c r="I86" s="115"/>
      <c r="J86" s="115"/>
      <c r="K86" s="115"/>
      <c r="L86" s="145"/>
      <c r="M86" s="145"/>
      <c r="N86" s="145"/>
      <c r="O86" s="145"/>
      <c r="P86" s="145"/>
      <c r="Q86" s="14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  <c r="AH86" s="115"/>
      <c r="AI86" s="115"/>
      <c r="AJ86" s="115"/>
      <c r="AK86" s="115"/>
      <c r="AL86" s="115"/>
      <c r="AM86" s="115"/>
      <c r="AN86" s="115"/>
      <c r="AO86" s="115"/>
      <c r="AP86" s="115"/>
      <c r="AQ86" s="118"/>
      <c r="AR86" s="115"/>
    </row>
    <row r="87" spans="1:44">
      <c r="A87" s="58"/>
      <c r="B87" s="119"/>
      <c r="C87" s="58"/>
      <c r="D87" s="115"/>
      <c r="E87" s="115"/>
      <c r="F87" s="113"/>
      <c r="G87" s="113"/>
      <c r="H87" s="113"/>
      <c r="I87" s="113"/>
      <c r="J87" s="113"/>
      <c r="K87" s="113"/>
      <c r="L87" s="146"/>
      <c r="M87" s="146"/>
      <c r="N87" s="146"/>
      <c r="O87" s="146"/>
      <c r="P87" s="146"/>
      <c r="Q87" s="146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</row>
    <row r="88" spans="1:44">
      <c r="A88" s="141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  <c r="Y88" s="141"/>
      <c r="Z88" s="141"/>
      <c r="AA88" s="141"/>
      <c r="AB88" s="141"/>
      <c r="AC88" s="141"/>
      <c r="AD88" s="141"/>
      <c r="AE88" s="141"/>
      <c r="AF88" s="141"/>
      <c r="AG88" s="141"/>
      <c r="AH88" s="141"/>
      <c r="AI88" s="141"/>
      <c r="AJ88" s="141"/>
      <c r="AK88" s="141"/>
      <c r="AL88" s="141"/>
      <c r="AM88" s="141"/>
      <c r="AN88" s="141"/>
      <c r="AO88" s="141"/>
      <c r="AP88" s="141"/>
      <c r="AQ88" s="141"/>
      <c r="AR88" s="141"/>
    </row>
    <row r="89" spans="1:44">
      <c r="A89" s="58"/>
      <c r="B89" s="120"/>
      <c r="C89" s="58"/>
      <c r="D89" s="121"/>
      <c r="E89" s="120"/>
      <c r="F89" s="58"/>
      <c r="G89" s="58"/>
      <c r="H89" s="58"/>
      <c r="I89" s="115"/>
      <c r="J89" s="115"/>
      <c r="K89" s="115"/>
      <c r="L89" s="145"/>
      <c r="M89" s="145"/>
      <c r="N89" s="145"/>
      <c r="O89" s="145"/>
      <c r="P89" s="145"/>
      <c r="Q89" s="14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58"/>
      <c r="AH89" s="58"/>
      <c r="AI89" s="58"/>
      <c r="AJ89" s="58"/>
      <c r="AK89" s="58"/>
      <c r="AL89" s="58"/>
      <c r="AM89" s="58"/>
      <c r="AN89" s="58"/>
      <c r="AO89" s="58"/>
      <c r="AP89" s="115"/>
      <c r="AQ89" s="115"/>
      <c r="AR89" s="115"/>
    </row>
    <row r="90" spans="1:44">
      <c r="A90" s="58"/>
      <c r="B90" s="142"/>
      <c r="C90" s="142"/>
      <c r="D90" s="115"/>
      <c r="E90" s="120"/>
      <c r="F90" s="115"/>
      <c r="G90" s="115"/>
      <c r="H90" s="115"/>
      <c r="I90" s="115"/>
      <c r="J90" s="115"/>
      <c r="K90" s="115"/>
      <c r="L90" s="145"/>
      <c r="M90" s="145"/>
      <c r="N90" s="145"/>
      <c r="O90" s="145"/>
      <c r="P90" s="145"/>
      <c r="Q90" s="145"/>
      <c r="R90" s="115"/>
      <c r="S90" s="115"/>
      <c r="T90" s="115"/>
      <c r="U90" s="115"/>
      <c r="V90" s="115"/>
      <c r="W90" s="115"/>
      <c r="X90" s="115"/>
      <c r="Y90" s="115"/>
      <c r="Z90" s="115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115"/>
      <c r="AQ90" s="118"/>
      <c r="AR90" s="115"/>
    </row>
    <row r="91" spans="1:44">
      <c r="A91" s="58"/>
      <c r="B91" s="142"/>
      <c r="C91" s="142"/>
      <c r="D91" s="115"/>
      <c r="E91" s="115"/>
      <c r="F91" s="115"/>
      <c r="G91" s="115"/>
      <c r="H91" s="115"/>
      <c r="I91" s="115"/>
      <c r="J91" s="115"/>
      <c r="K91" s="115"/>
      <c r="L91" s="145"/>
      <c r="M91" s="145"/>
      <c r="N91" s="145"/>
      <c r="O91" s="145"/>
      <c r="P91" s="145"/>
      <c r="Q91" s="145"/>
      <c r="R91" s="115"/>
      <c r="S91" s="115"/>
      <c r="T91" s="115"/>
      <c r="U91" s="115"/>
      <c r="V91" s="115"/>
      <c r="W91" s="115"/>
      <c r="X91" s="115"/>
      <c r="Y91" s="115"/>
      <c r="Z91" s="115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115"/>
      <c r="AQ91" s="118"/>
      <c r="AR91" s="115"/>
    </row>
    <row r="92" spans="1:44">
      <c r="A92" s="58"/>
      <c r="B92" s="142"/>
      <c r="C92" s="142"/>
      <c r="D92" s="115"/>
      <c r="E92" s="115"/>
      <c r="F92" s="115"/>
      <c r="G92" s="115"/>
      <c r="H92" s="115"/>
      <c r="I92" s="115"/>
      <c r="J92" s="115"/>
      <c r="K92" s="115"/>
      <c r="L92" s="145"/>
      <c r="M92" s="145"/>
      <c r="N92" s="145"/>
      <c r="O92" s="145"/>
      <c r="P92" s="145"/>
      <c r="Q92" s="145"/>
      <c r="R92" s="115"/>
      <c r="S92" s="115"/>
      <c r="T92" s="115"/>
      <c r="U92" s="115"/>
      <c r="V92" s="115"/>
      <c r="W92" s="115"/>
      <c r="X92" s="115"/>
      <c r="Y92" s="115"/>
      <c r="Z92" s="115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115"/>
      <c r="AQ92" s="118"/>
      <c r="AR92" s="115"/>
    </row>
    <row r="93" spans="1:44">
      <c r="A93" s="58"/>
      <c r="B93" s="142"/>
      <c r="C93" s="142"/>
      <c r="D93" s="115"/>
      <c r="E93" s="115"/>
      <c r="F93" s="115"/>
      <c r="G93" s="115"/>
      <c r="H93" s="115"/>
      <c r="I93" s="115"/>
      <c r="J93" s="115"/>
      <c r="K93" s="115"/>
      <c r="L93" s="145"/>
      <c r="M93" s="145"/>
      <c r="N93" s="145"/>
      <c r="O93" s="145"/>
      <c r="P93" s="145"/>
      <c r="Q93" s="145"/>
      <c r="R93" s="115"/>
      <c r="S93" s="115"/>
      <c r="T93" s="115"/>
      <c r="U93" s="115"/>
      <c r="V93" s="115"/>
      <c r="W93" s="115"/>
      <c r="X93" s="115"/>
      <c r="Y93" s="115"/>
      <c r="Z93" s="115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115"/>
      <c r="AQ93" s="118"/>
      <c r="AR93" s="115"/>
    </row>
    <row r="94" spans="1:44">
      <c r="A94" s="58"/>
      <c r="B94" s="142"/>
      <c r="C94" s="142"/>
      <c r="D94" s="115"/>
      <c r="E94" s="115"/>
      <c r="F94" s="115"/>
      <c r="G94" s="115"/>
      <c r="H94" s="115"/>
      <c r="I94" s="115"/>
      <c r="J94" s="115"/>
      <c r="K94" s="115"/>
      <c r="L94" s="145"/>
      <c r="M94" s="145"/>
      <c r="N94" s="145"/>
      <c r="O94" s="145"/>
      <c r="P94" s="145"/>
      <c r="Q94" s="145"/>
      <c r="R94" s="115"/>
      <c r="S94" s="115"/>
      <c r="T94" s="115"/>
      <c r="U94" s="115"/>
      <c r="V94" s="115"/>
      <c r="W94" s="115"/>
      <c r="X94" s="115"/>
      <c r="Y94" s="115"/>
      <c r="Z94" s="115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115"/>
      <c r="AQ94" s="118"/>
      <c r="AR94" s="115"/>
    </row>
    <row r="95" spans="1:44">
      <c r="A95" s="58"/>
      <c r="B95" s="119"/>
      <c r="C95" s="58"/>
      <c r="D95" s="58"/>
      <c r="E95" s="58"/>
      <c r="F95" s="113"/>
      <c r="G95" s="113"/>
      <c r="H95" s="113"/>
      <c r="I95" s="113"/>
      <c r="J95" s="113"/>
      <c r="K95" s="113"/>
      <c r="L95" s="146"/>
      <c r="M95" s="146"/>
      <c r="N95" s="146"/>
      <c r="O95" s="146"/>
      <c r="P95" s="146"/>
      <c r="Q95" s="146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13"/>
      <c r="AO95" s="113"/>
      <c r="AP95" s="113"/>
      <c r="AQ95" s="113"/>
      <c r="AR95" s="113"/>
    </row>
    <row r="96" spans="1:44">
      <c r="A96" s="141"/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</row>
    <row r="97" spans="1:44">
      <c r="A97" s="58"/>
      <c r="B97" s="140"/>
      <c r="C97" s="140"/>
      <c r="D97" s="115"/>
      <c r="E97" s="115"/>
      <c r="F97" s="115"/>
      <c r="G97" s="115"/>
      <c r="H97" s="115"/>
      <c r="I97" s="58"/>
      <c r="J97" s="58"/>
      <c r="K97" s="58"/>
      <c r="L97" s="58"/>
      <c r="M97" s="58"/>
      <c r="N97" s="58"/>
      <c r="O97" s="58"/>
      <c r="P97" s="58"/>
      <c r="Q97" s="58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8"/>
      <c r="AR97" s="115"/>
    </row>
    <row r="98" spans="1:44">
      <c r="A98" s="58"/>
      <c r="B98" s="58"/>
      <c r="C98" s="58"/>
      <c r="D98" s="115"/>
      <c r="E98" s="115"/>
      <c r="F98" s="115"/>
      <c r="G98" s="115"/>
      <c r="H98" s="115"/>
      <c r="I98" s="58"/>
      <c r="J98" s="58"/>
      <c r="K98" s="58"/>
      <c r="L98" s="58"/>
      <c r="M98" s="58"/>
      <c r="N98" s="58"/>
      <c r="O98" s="58"/>
      <c r="P98" s="58"/>
      <c r="Q98" s="58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  <c r="AI98" s="115"/>
      <c r="AJ98" s="115"/>
      <c r="AK98" s="115"/>
      <c r="AL98" s="115"/>
      <c r="AM98" s="115"/>
      <c r="AN98" s="115"/>
      <c r="AO98" s="115"/>
      <c r="AP98" s="115"/>
      <c r="AQ98" s="118"/>
      <c r="AR98" s="115"/>
    </row>
    <row r="99" spans="1:44">
      <c r="A99" s="58"/>
      <c r="B99" s="58"/>
      <c r="C99" s="58"/>
      <c r="D99" s="115"/>
      <c r="E99" s="115"/>
      <c r="F99" s="115"/>
      <c r="G99" s="115"/>
      <c r="H99" s="115"/>
      <c r="I99" s="115"/>
      <c r="J99" s="115"/>
      <c r="K99" s="115"/>
      <c r="L99" s="145"/>
      <c r="M99" s="145"/>
      <c r="N99" s="145"/>
      <c r="O99" s="145"/>
      <c r="P99" s="145"/>
      <c r="Q99" s="14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  <c r="AH99" s="115"/>
      <c r="AI99" s="115"/>
      <c r="AJ99" s="115"/>
      <c r="AK99" s="115"/>
      <c r="AL99" s="115"/>
      <c r="AM99" s="115"/>
      <c r="AN99" s="115"/>
      <c r="AO99" s="115"/>
      <c r="AP99" s="115"/>
      <c r="AQ99" s="118"/>
      <c r="AR99" s="115"/>
    </row>
    <row r="100" spans="1:44">
      <c r="A100" s="58"/>
      <c r="B100" s="58"/>
      <c r="C100" s="58"/>
      <c r="D100" s="115"/>
      <c r="E100" s="115"/>
      <c r="F100" s="115"/>
      <c r="G100" s="115"/>
      <c r="H100" s="115"/>
      <c r="I100" s="58"/>
      <c r="J100" s="58"/>
      <c r="K100" s="58"/>
      <c r="L100" s="58"/>
      <c r="M100" s="58"/>
      <c r="N100" s="58"/>
      <c r="O100" s="58"/>
      <c r="P100" s="58"/>
      <c r="Q100" s="58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  <c r="AH100" s="115"/>
      <c r="AI100" s="115"/>
      <c r="AJ100" s="115"/>
      <c r="AK100" s="115"/>
      <c r="AL100" s="115"/>
      <c r="AM100" s="115"/>
      <c r="AN100" s="115"/>
      <c r="AO100" s="115"/>
      <c r="AP100" s="115"/>
      <c r="AQ100" s="118"/>
      <c r="AR100" s="115"/>
    </row>
    <row r="101" spans="1:44">
      <c r="A101" s="58"/>
      <c r="B101" s="58"/>
      <c r="C101" s="58"/>
      <c r="D101" s="115"/>
      <c r="E101" s="115"/>
      <c r="F101" s="115"/>
      <c r="G101" s="115"/>
      <c r="H101" s="115"/>
      <c r="I101" s="58"/>
      <c r="J101" s="58"/>
      <c r="K101" s="58"/>
      <c r="L101" s="58"/>
      <c r="M101" s="58"/>
      <c r="N101" s="58"/>
      <c r="O101" s="58"/>
      <c r="P101" s="58"/>
      <c r="Q101" s="58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  <c r="AH101" s="115"/>
      <c r="AI101" s="115"/>
      <c r="AJ101" s="115"/>
      <c r="AK101" s="115"/>
      <c r="AL101" s="115"/>
      <c r="AM101" s="115"/>
      <c r="AN101" s="115"/>
      <c r="AO101" s="115"/>
      <c r="AP101" s="115"/>
      <c r="AQ101" s="118"/>
      <c r="AR101" s="115"/>
    </row>
    <row r="102" spans="1:44">
      <c r="A102" s="58"/>
      <c r="B102" s="140"/>
      <c r="C102" s="140"/>
      <c r="D102" s="115"/>
      <c r="E102" s="115"/>
      <c r="F102" s="115"/>
      <c r="G102" s="115"/>
      <c r="H102" s="115"/>
      <c r="I102" s="58"/>
      <c r="J102" s="58"/>
      <c r="K102" s="58"/>
      <c r="L102" s="58"/>
      <c r="M102" s="58"/>
      <c r="N102" s="58"/>
      <c r="O102" s="58"/>
      <c r="P102" s="58"/>
      <c r="Q102" s="58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  <c r="AH102" s="115"/>
      <c r="AI102" s="115"/>
      <c r="AJ102" s="115"/>
      <c r="AK102" s="115"/>
      <c r="AL102" s="115"/>
      <c r="AM102" s="115"/>
      <c r="AN102" s="115"/>
      <c r="AO102" s="115"/>
      <c r="AP102" s="115"/>
      <c r="AQ102" s="118"/>
      <c r="AR102" s="115"/>
    </row>
    <row r="103" spans="1:44">
      <c r="A103" s="58"/>
      <c r="B103" s="140"/>
      <c r="C103" s="140"/>
      <c r="D103" s="115"/>
      <c r="E103" s="115"/>
      <c r="F103" s="115"/>
      <c r="G103" s="115"/>
      <c r="H103" s="115"/>
      <c r="I103" s="115"/>
      <c r="J103" s="115"/>
      <c r="K103" s="115"/>
      <c r="L103" s="145"/>
      <c r="M103" s="145"/>
      <c r="N103" s="145"/>
      <c r="O103" s="145"/>
      <c r="P103" s="145"/>
      <c r="Q103" s="14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  <c r="AH103" s="115"/>
      <c r="AI103" s="115"/>
      <c r="AJ103" s="115"/>
      <c r="AK103" s="115"/>
      <c r="AL103" s="115"/>
      <c r="AM103" s="115"/>
      <c r="AN103" s="115"/>
      <c r="AO103" s="115"/>
      <c r="AP103" s="115"/>
      <c r="AQ103" s="118"/>
      <c r="AR103" s="115"/>
    </row>
    <row r="104" spans="1:44">
      <c r="A104" s="58"/>
      <c r="B104" s="140"/>
      <c r="C104" s="140"/>
      <c r="D104" s="115"/>
      <c r="E104" s="115"/>
      <c r="F104" s="115"/>
      <c r="G104" s="115"/>
      <c r="H104" s="115"/>
      <c r="I104" s="115"/>
      <c r="J104" s="115"/>
      <c r="K104" s="115"/>
      <c r="L104" s="145"/>
      <c r="M104" s="145"/>
      <c r="N104" s="145"/>
      <c r="O104" s="145"/>
      <c r="P104" s="145"/>
      <c r="Q104" s="14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  <c r="AH104" s="115"/>
      <c r="AI104" s="115"/>
      <c r="AJ104" s="115"/>
      <c r="AK104" s="115"/>
      <c r="AL104" s="115"/>
      <c r="AM104" s="115"/>
      <c r="AN104" s="115"/>
      <c r="AO104" s="115"/>
      <c r="AP104" s="115"/>
      <c r="AQ104" s="118"/>
      <c r="AR104" s="115"/>
    </row>
    <row r="105" spans="1:44">
      <c r="A105" s="58"/>
      <c r="B105" s="119"/>
      <c r="C105" s="58"/>
      <c r="D105" s="58"/>
      <c r="E105" s="58"/>
      <c r="F105" s="113"/>
      <c r="G105" s="113"/>
      <c r="H105" s="113"/>
      <c r="I105" s="113"/>
      <c r="J105" s="113"/>
      <c r="K105" s="113"/>
      <c r="L105" s="146"/>
      <c r="M105" s="146"/>
      <c r="N105" s="146"/>
      <c r="O105" s="146"/>
      <c r="P105" s="146"/>
      <c r="Q105" s="146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3"/>
      <c r="AQ105" s="113"/>
      <c r="AR105" s="113"/>
    </row>
    <row r="106" spans="1:44">
      <c r="A106" s="141"/>
      <c r="B106" s="141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</row>
    <row r="107" spans="1:44">
      <c r="A107" s="58"/>
      <c r="B107" s="58"/>
      <c r="C107" s="58"/>
      <c r="D107" s="115"/>
      <c r="E107" s="115"/>
      <c r="F107" s="115"/>
      <c r="G107" s="115"/>
      <c r="H107" s="115"/>
      <c r="I107" s="115"/>
      <c r="J107" s="115"/>
      <c r="K107" s="115"/>
      <c r="L107" s="145"/>
      <c r="M107" s="145"/>
      <c r="N107" s="145"/>
      <c r="O107" s="145"/>
      <c r="P107" s="145"/>
      <c r="Q107" s="14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  <c r="AH107" s="115"/>
      <c r="AI107" s="115"/>
      <c r="AJ107" s="115"/>
      <c r="AK107" s="115"/>
      <c r="AL107" s="115"/>
      <c r="AM107" s="115"/>
      <c r="AN107" s="115"/>
      <c r="AO107" s="115"/>
      <c r="AP107" s="115"/>
      <c r="AQ107" s="118"/>
      <c r="AR107" s="115"/>
    </row>
    <row r="108" spans="1:44">
      <c r="A108" s="58"/>
      <c r="B108" s="140"/>
      <c r="C108" s="140"/>
      <c r="D108" s="115"/>
      <c r="E108" s="115"/>
      <c r="F108" s="115"/>
      <c r="G108" s="115"/>
      <c r="H108" s="115"/>
      <c r="I108" s="115"/>
      <c r="J108" s="115"/>
      <c r="K108" s="115"/>
      <c r="L108" s="145"/>
      <c r="M108" s="145"/>
      <c r="N108" s="145"/>
      <c r="O108" s="145"/>
      <c r="P108" s="145"/>
      <c r="Q108" s="14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  <c r="AH108" s="115"/>
      <c r="AI108" s="115"/>
      <c r="AJ108" s="115"/>
      <c r="AK108" s="115"/>
      <c r="AL108" s="115"/>
      <c r="AM108" s="115"/>
      <c r="AN108" s="115"/>
      <c r="AO108" s="115"/>
      <c r="AP108" s="115"/>
      <c r="AQ108" s="118"/>
      <c r="AR108" s="115"/>
    </row>
    <row r="109" spans="1:44">
      <c r="A109" s="58"/>
      <c r="B109" s="140"/>
      <c r="C109" s="140"/>
      <c r="D109" s="115"/>
      <c r="E109" s="115"/>
      <c r="F109" s="115"/>
      <c r="G109" s="115"/>
      <c r="H109" s="115"/>
      <c r="I109" s="115"/>
      <c r="J109" s="115"/>
      <c r="K109" s="115"/>
      <c r="L109" s="145"/>
      <c r="M109" s="145"/>
      <c r="N109" s="145"/>
      <c r="O109" s="145"/>
      <c r="P109" s="145"/>
      <c r="Q109" s="14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8"/>
      <c r="AR109" s="115"/>
    </row>
    <row r="110" spans="1:44">
      <c r="A110" s="58"/>
      <c r="B110" s="119"/>
      <c r="C110" s="58"/>
      <c r="D110" s="115"/>
      <c r="E110" s="115"/>
      <c r="F110" s="113"/>
      <c r="G110" s="113"/>
      <c r="H110" s="113"/>
      <c r="I110" s="113"/>
      <c r="J110" s="113"/>
      <c r="K110" s="113"/>
      <c r="L110" s="146"/>
      <c r="M110" s="146"/>
      <c r="N110" s="146"/>
      <c r="O110" s="146"/>
      <c r="P110" s="146"/>
      <c r="Q110" s="146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  <c r="AO110" s="113"/>
      <c r="AP110" s="113"/>
      <c r="AQ110" s="113"/>
      <c r="AR110" s="113"/>
    </row>
    <row r="111" spans="1:44">
      <c r="A111" s="143"/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  <c r="AF111" s="143"/>
      <c r="AG111" s="143"/>
      <c r="AH111" s="143"/>
      <c r="AI111" s="143"/>
      <c r="AJ111" s="143"/>
      <c r="AK111" s="143"/>
      <c r="AL111" s="143"/>
      <c r="AM111" s="143"/>
      <c r="AN111" s="143"/>
      <c r="AO111" s="143"/>
      <c r="AP111" s="143"/>
      <c r="AQ111" s="143"/>
      <c r="AR111" s="143"/>
    </row>
    <row r="112" spans="1:44">
      <c r="A112" s="58"/>
      <c r="B112" s="144"/>
      <c r="C112" s="144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</row>
    <row r="113" spans="1:44">
      <c r="A113" s="58"/>
      <c r="B113" s="140"/>
      <c r="C113" s="140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</row>
    <row r="114" spans="1:44">
      <c r="A114" s="58"/>
      <c r="B114" s="144"/>
      <c r="C114" s="144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</row>
    <row r="115" spans="1:44">
      <c r="A115" s="58"/>
      <c r="B115" s="144"/>
      <c r="C115" s="144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  <c r="P115" s="122"/>
      <c r="Q115" s="122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</row>
    <row r="116" spans="1:44">
      <c r="A116" s="58"/>
      <c r="B116" s="114"/>
      <c r="C116" s="114"/>
      <c r="D116" s="122"/>
      <c r="E116" s="122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</row>
    <row r="117" spans="1:44">
      <c r="A117" s="143"/>
      <c r="B117" s="143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3"/>
      <c r="AG117" s="143"/>
      <c r="AH117" s="143"/>
      <c r="AI117" s="143"/>
      <c r="AJ117" s="143"/>
      <c r="AK117" s="143"/>
      <c r="AL117" s="143"/>
      <c r="AM117" s="143"/>
      <c r="AN117" s="143"/>
      <c r="AO117" s="143"/>
      <c r="AP117" s="143"/>
      <c r="AQ117" s="143"/>
      <c r="AR117" s="143"/>
    </row>
    <row r="118" spans="1:44">
      <c r="A118" s="58"/>
      <c r="B118" s="144"/>
      <c r="C118" s="144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</row>
    <row r="119" spans="1:44">
      <c r="A119" s="58"/>
      <c r="B119" s="144"/>
      <c r="C119" s="144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</row>
    <row r="120" spans="1:44">
      <c r="A120" s="58"/>
      <c r="B120" s="144"/>
      <c r="C120" s="144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22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122"/>
      <c r="AO120" s="122"/>
      <c r="AP120" s="122"/>
      <c r="AQ120" s="122"/>
      <c r="AR120" s="122"/>
    </row>
    <row r="121" spans="1:44">
      <c r="A121" s="58"/>
      <c r="B121" s="136"/>
      <c r="C121" s="136"/>
      <c r="D121" s="122"/>
      <c r="E121" s="122"/>
      <c r="F121" s="123"/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  <c r="AF121" s="123"/>
      <c r="AG121" s="123"/>
      <c r="AH121" s="123"/>
      <c r="AI121" s="123"/>
      <c r="AJ121" s="123"/>
      <c r="AK121" s="123"/>
      <c r="AL121" s="123"/>
      <c r="AM121" s="123"/>
      <c r="AN121" s="123"/>
      <c r="AO121" s="123"/>
      <c r="AP121" s="123"/>
      <c r="AQ121" s="123"/>
      <c r="AR121" s="123"/>
    </row>
    <row r="122" spans="1:44">
      <c r="A122" s="143"/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</row>
    <row r="123" spans="1:44">
      <c r="A123" s="58"/>
      <c r="B123" s="144"/>
      <c r="C123" s="144"/>
      <c r="D123" s="122"/>
      <c r="E123" s="122"/>
      <c r="F123" s="115"/>
      <c r="G123" s="115"/>
      <c r="H123" s="115"/>
      <c r="I123" s="115"/>
      <c r="J123" s="115"/>
      <c r="K123" s="115"/>
      <c r="L123" s="145"/>
      <c r="M123" s="145"/>
      <c r="N123" s="145"/>
      <c r="O123" s="145"/>
      <c r="P123" s="145"/>
      <c r="Q123" s="145"/>
      <c r="R123" s="115"/>
      <c r="S123" s="115"/>
      <c r="T123" s="115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22"/>
      <c r="AK123" s="122"/>
      <c r="AL123" s="122"/>
      <c r="AM123" s="122"/>
      <c r="AN123" s="122"/>
      <c r="AO123" s="122"/>
      <c r="AP123" s="122"/>
      <c r="AQ123" s="122"/>
      <c r="AR123" s="122"/>
    </row>
    <row r="124" spans="1:44">
      <c r="A124" s="58"/>
      <c r="B124" s="144"/>
      <c r="C124" s="144"/>
      <c r="D124" s="122"/>
      <c r="E124" s="122"/>
      <c r="F124" s="115"/>
      <c r="G124" s="115"/>
      <c r="H124" s="115"/>
      <c r="I124" s="115"/>
      <c r="J124" s="115"/>
      <c r="K124" s="115"/>
      <c r="L124" s="145"/>
      <c r="M124" s="145"/>
      <c r="N124" s="145"/>
      <c r="O124" s="145"/>
      <c r="P124" s="145"/>
      <c r="Q124" s="145"/>
      <c r="R124" s="115"/>
      <c r="S124" s="115"/>
      <c r="T124" s="115"/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22"/>
      <c r="AE124" s="122"/>
      <c r="AF124" s="122"/>
      <c r="AG124" s="122"/>
      <c r="AH124" s="122"/>
      <c r="AI124" s="122"/>
      <c r="AJ124" s="122"/>
      <c r="AK124" s="122"/>
      <c r="AL124" s="122"/>
      <c r="AM124" s="122"/>
      <c r="AN124" s="122"/>
      <c r="AO124" s="122"/>
      <c r="AP124" s="122"/>
      <c r="AQ124" s="122"/>
      <c r="AR124" s="122"/>
    </row>
    <row r="125" spans="1:44">
      <c r="A125" s="58"/>
      <c r="B125" s="144"/>
      <c r="C125" s="144"/>
      <c r="D125" s="122"/>
      <c r="E125" s="122"/>
      <c r="F125" s="115"/>
      <c r="G125" s="115"/>
      <c r="H125" s="115"/>
      <c r="I125" s="115"/>
      <c r="J125" s="115"/>
      <c r="K125" s="115"/>
      <c r="L125" s="145"/>
      <c r="M125" s="145"/>
      <c r="N125" s="145"/>
      <c r="O125" s="145"/>
      <c r="P125" s="145"/>
      <c r="Q125" s="145"/>
      <c r="R125" s="115"/>
      <c r="S125" s="115"/>
      <c r="T125" s="115"/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22"/>
      <c r="AE125" s="122"/>
      <c r="AF125" s="122"/>
      <c r="AG125" s="122"/>
      <c r="AH125" s="122"/>
      <c r="AI125" s="122"/>
      <c r="AJ125" s="122"/>
      <c r="AK125" s="122"/>
      <c r="AL125" s="122"/>
      <c r="AM125" s="122"/>
      <c r="AN125" s="122"/>
      <c r="AO125" s="122"/>
      <c r="AP125" s="122"/>
      <c r="AQ125" s="122"/>
      <c r="AR125" s="122"/>
    </row>
    <row r="126" spans="1:44">
      <c r="A126" s="58"/>
      <c r="B126" s="136"/>
      <c r="C126" s="136"/>
      <c r="D126" s="122"/>
      <c r="E126" s="122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  <c r="AF126" s="123"/>
      <c r="AG126" s="123"/>
      <c r="AH126" s="123"/>
      <c r="AI126" s="123"/>
      <c r="AJ126" s="123"/>
      <c r="AK126" s="123"/>
      <c r="AL126" s="123"/>
      <c r="AM126" s="123"/>
      <c r="AN126" s="123"/>
      <c r="AO126" s="123"/>
      <c r="AP126" s="123"/>
      <c r="AQ126" s="123"/>
      <c r="AR126" s="123"/>
    </row>
    <row r="127" spans="1:44" ht="15.75">
      <c r="A127" s="106"/>
      <c r="B127" s="106"/>
      <c r="C127" s="106"/>
      <c r="D127" s="106"/>
      <c r="E127" s="106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</row>
    <row r="128" spans="1:44" ht="15.75">
      <c r="A128" s="106"/>
      <c r="B128" s="106"/>
      <c r="C128" s="106"/>
      <c r="D128" s="106"/>
      <c r="E128" s="106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</row>
    <row r="129" spans="1:44" ht="15.75">
      <c r="A129" s="106"/>
      <c r="B129" s="106"/>
      <c r="C129" s="106"/>
      <c r="D129" s="106"/>
      <c r="E129" s="106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</row>
    <row r="130" spans="1:44" ht="15.75">
      <c r="A130" s="106"/>
      <c r="B130" s="106"/>
      <c r="C130" s="106"/>
      <c r="D130" s="106"/>
      <c r="E130" s="106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</row>
    <row r="131" spans="1:44" ht="15.75">
      <c r="A131" s="106"/>
      <c r="B131" s="106"/>
      <c r="C131" s="106"/>
      <c r="D131" s="106"/>
      <c r="E131" s="106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</row>
    <row r="132" spans="1:44" ht="15.75">
      <c r="A132" s="106"/>
      <c r="B132" s="106"/>
      <c r="C132" s="106"/>
      <c r="D132" s="106"/>
      <c r="E132" s="106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</row>
    <row r="133" spans="1:44" ht="15.75">
      <c r="A133" s="106"/>
      <c r="B133" s="106"/>
      <c r="C133" s="106"/>
      <c r="D133" s="106"/>
      <c r="E133" s="106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</row>
    <row r="134" spans="1:44" ht="18.75">
      <c r="A134" s="124"/>
      <c r="B134" s="106"/>
      <c r="C134" s="106"/>
      <c r="D134" s="106"/>
      <c r="E134" s="106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</row>
    <row r="135" spans="1:44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</row>
    <row r="136" spans="1:44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8"/>
    </row>
    <row r="137" spans="1:44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</row>
    <row r="138" spans="1:44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</row>
    <row r="139" spans="1:44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</row>
    <row r="140" spans="1:44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8"/>
    </row>
    <row r="141" spans="1:44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58"/>
    </row>
    <row r="142" spans="1:44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</row>
    <row r="143" spans="1:44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58"/>
    </row>
    <row r="144" spans="1:44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8"/>
    </row>
    <row r="145" spans="1:44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</row>
    <row r="146" spans="1:44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</row>
    <row r="147" spans="1:44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58"/>
    </row>
    <row r="148" spans="1:44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58"/>
    </row>
    <row r="149" spans="1:44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58"/>
    </row>
    <row r="150" spans="1:44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58"/>
    </row>
    <row r="151" spans="1:44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</row>
    <row r="152" spans="1:44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58"/>
    </row>
    <row r="153" spans="1:44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</row>
    <row r="154" spans="1:44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</row>
    <row r="155" spans="1:44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58"/>
    </row>
    <row r="156" spans="1:44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58"/>
    </row>
    <row r="157" spans="1:44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58"/>
    </row>
    <row r="158" spans="1:44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58"/>
    </row>
    <row r="159" spans="1:44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58"/>
    </row>
    <row r="160" spans="1:44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58"/>
    </row>
    <row r="161" spans="1:44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58"/>
    </row>
    <row r="162" spans="1:44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58"/>
    </row>
    <row r="163" spans="1:44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58"/>
    </row>
    <row r="164" spans="1:44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58"/>
    </row>
    <row r="165" spans="1:44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58"/>
    </row>
    <row r="166" spans="1:44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</row>
    <row r="167" spans="1:44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58"/>
    </row>
    <row r="168" spans="1:44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58"/>
    </row>
    <row r="169" spans="1:44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8"/>
    </row>
    <row r="170" spans="1:44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58"/>
    </row>
    <row r="171" spans="1:44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58"/>
    </row>
    <row r="172" spans="1:44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58"/>
    </row>
    <row r="173" spans="1:44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58"/>
    </row>
    <row r="174" spans="1:44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58"/>
    </row>
    <row r="175" spans="1:44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58"/>
    </row>
    <row r="176" spans="1:44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58"/>
    </row>
    <row r="177" spans="1:44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58"/>
    </row>
    <row r="178" spans="1:44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58"/>
    </row>
    <row r="179" spans="1:44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58"/>
    </row>
    <row r="180" spans="1:44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58"/>
    </row>
    <row r="181" spans="1:44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58"/>
    </row>
    <row r="182" spans="1:44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58"/>
    </row>
    <row r="183" spans="1:44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58"/>
    </row>
    <row r="184" spans="1:44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58"/>
    </row>
    <row r="185" spans="1:44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58"/>
    </row>
    <row r="186" spans="1:44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58"/>
    </row>
    <row r="187" spans="1:44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58"/>
    </row>
    <row r="188" spans="1:44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58"/>
    </row>
    <row r="189" spans="1:44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58"/>
    </row>
    <row r="190" spans="1:44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58"/>
    </row>
    <row r="191" spans="1:44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58"/>
    </row>
    <row r="192" spans="1:44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58"/>
    </row>
    <row r="193" spans="1:44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58"/>
    </row>
    <row r="194" spans="1:44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58"/>
    </row>
    <row r="195" spans="1:44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58"/>
    </row>
    <row r="196" spans="1:44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58"/>
    </row>
    <row r="197" spans="1:44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58"/>
    </row>
    <row r="198" spans="1:44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58"/>
    </row>
    <row r="199" spans="1:44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58"/>
    </row>
    <row r="200" spans="1:44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8"/>
    </row>
    <row r="201" spans="1:44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</row>
    <row r="202" spans="1:44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</row>
    <row r="203" spans="1:44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</row>
    <row r="204" spans="1:44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</row>
    <row r="205" spans="1:44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</row>
    <row r="206" spans="1:44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</row>
    <row r="207" spans="1:44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</row>
    <row r="208" spans="1:44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</row>
    <row r="209" spans="1:44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</row>
    <row r="210" spans="1:44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</row>
    <row r="211" spans="1:44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8"/>
    </row>
    <row r="212" spans="1:44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</row>
    <row r="213" spans="1:44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8"/>
    </row>
    <row r="214" spans="1:44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</row>
    <row r="215" spans="1:44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</row>
    <row r="216" spans="1:44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58"/>
    </row>
    <row r="217" spans="1:44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58"/>
    </row>
    <row r="218" spans="1:44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58"/>
    </row>
    <row r="219" spans="1:44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58"/>
    </row>
    <row r="220" spans="1:44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58"/>
    </row>
    <row r="221" spans="1:44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58"/>
    </row>
    <row r="222" spans="1:44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58"/>
    </row>
    <row r="223" spans="1:44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58"/>
    </row>
    <row r="224" spans="1:44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58"/>
    </row>
    <row r="225" spans="1:44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58"/>
    </row>
    <row r="226" spans="1:44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</row>
    <row r="227" spans="1:44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58"/>
    </row>
    <row r="228" spans="1:44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58"/>
    </row>
    <row r="229" spans="1:44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58"/>
    </row>
    <row r="230" spans="1:44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58"/>
    </row>
    <row r="231" spans="1:44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</row>
    <row r="232" spans="1:44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58"/>
    </row>
    <row r="233" spans="1:44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58"/>
    </row>
    <row r="234" spans="1:44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58"/>
    </row>
    <row r="235" spans="1:44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58"/>
    </row>
    <row r="236" spans="1:44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58"/>
    </row>
    <row r="237" spans="1:44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58"/>
    </row>
    <row r="238" spans="1:44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  <c r="AQ238" s="58"/>
      <c r="AR238" s="58"/>
    </row>
    <row r="239" spans="1:44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  <c r="AQ239" s="58"/>
      <c r="AR239" s="58"/>
    </row>
    <row r="240" spans="1:44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  <c r="AP240" s="58"/>
      <c r="AQ240" s="58"/>
      <c r="AR240" s="58"/>
    </row>
    <row r="241" spans="1:44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  <c r="AP241" s="58"/>
      <c r="AQ241" s="58"/>
      <c r="AR241" s="58"/>
    </row>
    <row r="242" spans="1:44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  <c r="AP242" s="58"/>
      <c r="AQ242" s="58"/>
      <c r="AR242" s="58"/>
    </row>
    <row r="243" spans="1:44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  <c r="AP243" s="58"/>
      <c r="AQ243" s="58"/>
      <c r="AR243" s="58"/>
    </row>
    <row r="244" spans="1:44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  <c r="AP244" s="58"/>
      <c r="AQ244" s="58"/>
      <c r="AR244" s="58"/>
    </row>
    <row r="245" spans="1:44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  <c r="AP245" s="58"/>
      <c r="AQ245" s="58"/>
      <c r="AR245" s="58"/>
    </row>
    <row r="246" spans="1:44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</row>
    <row r="247" spans="1:44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  <c r="AP247" s="58"/>
      <c r="AQ247" s="58"/>
      <c r="AR247" s="58"/>
    </row>
    <row r="248" spans="1:44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  <c r="AQ248" s="58"/>
      <c r="AR248" s="58"/>
    </row>
    <row r="249" spans="1:44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  <c r="AP249" s="58"/>
      <c r="AQ249" s="58"/>
      <c r="AR249" s="58"/>
    </row>
    <row r="250" spans="1:44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  <c r="AP250" s="58"/>
      <c r="AQ250" s="58"/>
      <c r="AR250" s="58"/>
    </row>
    <row r="251" spans="1:44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  <c r="AQ251" s="58"/>
      <c r="AR251" s="58"/>
    </row>
    <row r="252" spans="1:44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  <c r="AP252" s="58"/>
      <c r="AQ252" s="58"/>
      <c r="AR252" s="58"/>
    </row>
    <row r="253" spans="1:44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  <c r="AP253" s="58"/>
      <c r="AQ253" s="58"/>
      <c r="AR253" s="58"/>
    </row>
    <row r="254" spans="1:44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  <c r="AP254" s="58"/>
      <c r="AQ254" s="58"/>
      <c r="AR254" s="58"/>
    </row>
    <row r="255" spans="1:44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  <c r="AP255" s="58"/>
      <c r="AQ255" s="58"/>
      <c r="AR255" s="58"/>
    </row>
    <row r="256" spans="1:44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  <c r="AP256" s="58"/>
      <c r="AQ256" s="58"/>
      <c r="AR256" s="58"/>
    </row>
    <row r="257" spans="1:44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  <c r="AP257" s="58"/>
      <c r="AQ257" s="58"/>
      <c r="AR257" s="58"/>
    </row>
    <row r="258" spans="1:44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  <c r="AP258" s="58"/>
      <c r="AQ258" s="58"/>
      <c r="AR258" s="58"/>
    </row>
    <row r="259" spans="1:44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  <c r="AQ259" s="58"/>
      <c r="AR259" s="58"/>
    </row>
    <row r="260" spans="1:44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  <c r="AP260" s="58"/>
      <c r="AQ260" s="58"/>
      <c r="AR260" s="58"/>
    </row>
    <row r="261" spans="1:44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  <c r="AP261" s="58"/>
      <c r="AQ261" s="58"/>
      <c r="AR261" s="58"/>
    </row>
    <row r="262" spans="1:44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  <c r="AP262" s="58"/>
      <c r="AQ262" s="58"/>
      <c r="AR262" s="58"/>
    </row>
    <row r="263" spans="1:44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  <c r="AP263" s="58"/>
      <c r="AQ263" s="58"/>
      <c r="AR263" s="58"/>
    </row>
    <row r="264" spans="1:44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  <c r="AP264" s="58"/>
      <c r="AQ264" s="58"/>
      <c r="AR264" s="58"/>
    </row>
    <row r="265" spans="1:44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  <c r="AP265" s="58"/>
      <c r="AQ265" s="58"/>
      <c r="AR265" s="58"/>
    </row>
    <row r="266" spans="1:44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  <c r="AP266" s="58"/>
      <c r="AQ266" s="58"/>
      <c r="AR266" s="58"/>
    </row>
    <row r="267" spans="1:44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  <c r="AP267" s="58"/>
      <c r="AQ267" s="58"/>
      <c r="AR267" s="58"/>
    </row>
    <row r="268" spans="1:44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  <c r="AP268" s="58"/>
      <c r="AQ268" s="58"/>
      <c r="AR268" s="58"/>
    </row>
    <row r="269" spans="1:44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  <c r="AP269" s="58"/>
      <c r="AQ269" s="58"/>
      <c r="AR269" s="58"/>
    </row>
    <row r="270" spans="1:44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58"/>
      <c r="AP270" s="58"/>
      <c r="AQ270" s="58"/>
      <c r="AR270" s="58"/>
    </row>
    <row r="271" spans="1:44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  <c r="AP271" s="58"/>
      <c r="AQ271" s="58"/>
      <c r="AR271" s="58"/>
    </row>
    <row r="272" spans="1:44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  <c r="AP272" s="58"/>
      <c r="AQ272" s="58"/>
      <c r="AR272" s="58"/>
    </row>
    <row r="273" spans="1:44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  <c r="AP273" s="58"/>
      <c r="AQ273" s="58"/>
      <c r="AR273" s="58"/>
    </row>
    <row r="274" spans="1:44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  <c r="AP274" s="58"/>
      <c r="AQ274" s="58"/>
      <c r="AR274" s="58"/>
    </row>
    <row r="275" spans="1:44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  <c r="AP275" s="58"/>
      <c r="AQ275" s="58"/>
      <c r="AR275" s="58"/>
    </row>
    <row r="276" spans="1:44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  <c r="AP276" s="58"/>
      <c r="AQ276" s="58"/>
      <c r="AR276" s="58"/>
    </row>
    <row r="277" spans="1:44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58"/>
      <c r="AP277" s="58"/>
      <c r="AQ277" s="58"/>
      <c r="AR277" s="58"/>
    </row>
    <row r="278" spans="1:44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  <c r="AM278" s="58"/>
      <c r="AN278" s="58"/>
      <c r="AO278" s="58"/>
      <c r="AP278" s="58"/>
      <c r="AQ278" s="58"/>
      <c r="AR278" s="58"/>
    </row>
    <row r="279" spans="1:44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8"/>
      <c r="AL279" s="58"/>
      <c r="AM279" s="58"/>
      <c r="AN279" s="58"/>
      <c r="AO279" s="58"/>
      <c r="AP279" s="58"/>
      <c r="AQ279" s="58"/>
      <c r="AR279" s="58"/>
    </row>
    <row r="280" spans="1:44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8"/>
      <c r="AL280" s="58"/>
      <c r="AM280" s="58"/>
      <c r="AN280" s="58"/>
      <c r="AO280" s="58"/>
      <c r="AP280" s="58"/>
      <c r="AQ280" s="58"/>
      <c r="AR280" s="58"/>
    </row>
    <row r="281" spans="1:44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  <c r="AM281" s="58"/>
      <c r="AN281" s="58"/>
      <c r="AO281" s="58"/>
      <c r="AP281" s="58"/>
      <c r="AQ281" s="58"/>
      <c r="AR281" s="58"/>
    </row>
    <row r="282" spans="1:44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  <c r="AM282" s="58"/>
      <c r="AN282" s="58"/>
      <c r="AO282" s="58"/>
      <c r="AP282" s="58"/>
      <c r="AQ282" s="58"/>
      <c r="AR282" s="58"/>
    </row>
    <row r="283" spans="1:44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8"/>
      <c r="AL283" s="58"/>
      <c r="AM283" s="58"/>
      <c r="AN283" s="58"/>
      <c r="AO283" s="58"/>
      <c r="AP283" s="58"/>
      <c r="AQ283" s="58"/>
      <c r="AR283" s="58"/>
    </row>
    <row r="284" spans="1:44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  <c r="AK284" s="58"/>
      <c r="AL284" s="58"/>
      <c r="AM284" s="58"/>
      <c r="AN284" s="58"/>
      <c r="AO284" s="58"/>
      <c r="AP284" s="58"/>
      <c r="AQ284" s="58"/>
      <c r="AR284" s="58"/>
    </row>
    <row r="285" spans="1:44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  <c r="AK285" s="58"/>
      <c r="AL285" s="58"/>
      <c r="AM285" s="58"/>
      <c r="AN285" s="58"/>
      <c r="AO285" s="58"/>
      <c r="AP285" s="58"/>
      <c r="AQ285" s="58"/>
      <c r="AR285" s="58"/>
    </row>
  </sheetData>
  <mergeCells count="77">
    <mergeCell ref="AQ11:AQ13"/>
    <mergeCell ref="AR11:AR13"/>
    <mergeCell ref="L15:N15"/>
    <mergeCell ref="AG12:AI12"/>
    <mergeCell ref="AG11:AL11"/>
    <mergeCell ref="AJ12:AL12"/>
    <mergeCell ref="R11:AF11"/>
    <mergeCell ref="AJ15:AL15"/>
    <mergeCell ref="X15:Z15"/>
    <mergeCell ref="AA15:AC15"/>
    <mergeCell ref="R12:T12"/>
    <mergeCell ref="U12:W12"/>
    <mergeCell ref="X12:Z12"/>
    <mergeCell ref="AA12:AC12"/>
    <mergeCell ref="R15:T15"/>
    <mergeCell ref="AD15:AF15"/>
    <mergeCell ref="AG15:AI15"/>
    <mergeCell ref="AM11:AO12"/>
    <mergeCell ref="AP11:AP13"/>
    <mergeCell ref="B51:C51"/>
    <mergeCell ref="D48:K48"/>
    <mergeCell ref="D50:K50"/>
    <mergeCell ref="L50:Y50"/>
    <mergeCell ref="A46:C46"/>
    <mergeCell ref="R49:W49"/>
    <mergeCell ref="R51:W51"/>
    <mergeCell ref="L33:N33"/>
    <mergeCell ref="U33:W33"/>
    <mergeCell ref="F11:H12"/>
    <mergeCell ref="A33:E33"/>
    <mergeCell ref="F33:H33"/>
    <mergeCell ref="A15:E15"/>
    <mergeCell ref="A1:F1"/>
    <mergeCell ref="A2:H2"/>
    <mergeCell ref="A7:AS7"/>
    <mergeCell ref="A8:AS8"/>
    <mergeCell ref="A9:AS9"/>
    <mergeCell ref="AN1:AR1"/>
    <mergeCell ref="AF4:AR4"/>
    <mergeCell ref="AF5:AI5"/>
    <mergeCell ref="A4:K4"/>
    <mergeCell ref="AF2:AR2"/>
    <mergeCell ref="AL5:AQ5"/>
    <mergeCell ref="AS11:AS13"/>
    <mergeCell ref="AG33:AI33"/>
    <mergeCell ref="X33:Z33"/>
    <mergeCell ref="AA33:AC33"/>
    <mergeCell ref="AD33:AF33"/>
    <mergeCell ref="AD12:AF12"/>
    <mergeCell ref="AP33:AS33"/>
    <mergeCell ref="A14:AS14"/>
    <mergeCell ref="AP15:AS15"/>
    <mergeCell ref="AM15:AO15"/>
    <mergeCell ref="A32:AS32"/>
    <mergeCell ref="AM33:AO33"/>
    <mergeCell ref="AJ33:AL33"/>
    <mergeCell ref="O15:Q15"/>
    <mergeCell ref="O33:Q33"/>
    <mergeCell ref="I33:K33"/>
    <mergeCell ref="F15:H15"/>
    <mergeCell ref="A30:B30"/>
    <mergeCell ref="A31:C31"/>
    <mergeCell ref="I11:N11"/>
    <mergeCell ref="A11:A13"/>
    <mergeCell ref="O12:Q12"/>
    <mergeCell ref="L12:N12"/>
    <mergeCell ref="R33:T33"/>
    <mergeCell ref="I15:K15"/>
    <mergeCell ref="U15:W15"/>
    <mergeCell ref="A34:A35"/>
    <mergeCell ref="A44:C44"/>
    <mergeCell ref="B11:C13"/>
    <mergeCell ref="D11:D13"/>
    <mergeCell ref="E11:E13"/>
    <mergeCell ref="A39:A40"/>
    <mergeCell ref="A41:A42"/>
    <mergeCell ref="A19:A20"/>
  </mergeCells>
  <pageMargins left="0.39370078740157483" right="0" top="0" bottom="0" header="0.11811023622047245" footer="0.11811023622047245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6"/>
  <sheetViews>
    <sheetView topLeftCell="A7" workbookViewId="0">
      <selection activeCell="A32" sqref="A32:XFD32"/>
    </sheetView>
  </sheetViews>
  <sheetFormatPr defaultRowHeight="15"/>
  <cols>
    <col min="1" max="1" width="3" customWidth="1"/>
    <col min="2" max="2" width="14.7109375" customWidth="1"/>
    <col min="3" max="3" width="9.42578125" hidden="1" customWidth="1"/>
    <col min="4" max="5" width="3.28515625" customWidth="1"/>
    <col min="6" max="38" width="3.7109375" customWidth="1"/>
    <col min="39" max="42" width="4.7109375" customWidth="1"/>
    <col min="43" max="43" width="6.140625" customWidth="1"/>
    <col min="44" max="44" width="5.42578125" customWidth="1"/>
  </cols>
  <sheetData>
    <row r="1" spans="1:44" ht="29.25" customHeight="1">
      <c r="A1" s="538" t="s">
        <v>0</v>
      </c>
      <c r="B1" s="538"/>
      <c r="C1" s="538"/>
      <c r="D1" s="538"/>
      <c r="E1" s="538"/>
      <c r="F1" s="538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Y1" s="156"/>
      <c r="Z1" s="156"/>
      <c r="AA1" s="156"/>
      <c r="AC1" s="156" t="s">
        <v>1</v>
      </c>
      <c r="AD1" s="156"/>
      <c r="AE1" s="156"/>
      <c r="AF1" s="156"/>
      <c r="AG1" s="156"/>
      <c r="AH1" s="156"/>
      <c r="AI1" s="156"/>
      <c r="AJ1" s="156"/>
      <c r="AK1" s="539" t="s">
        <v>22</v>
      </c>
      <c r="AL1" s="540"/>
      <c r="AM1" s="540"/>
      <c r="AN1" s="540"/>
      <c r="AO1" s="540"/>
      <c r="AP1" s="2"/>
    </row>
    <row r="2" spans="1:44" ht="15" customHeight="1">
      <c r="A2" s="538" t="s">
        <v>52</v>
      </c>
      <c r="B2" s="538"/>
      <c r="C2" s="538"/>
      <c r="D2" s="538"/>
      <c r="E2" s="538"/>
      <c r="F2" s="538"/>
      <c r="G2" s="538"/>
      <c r="H2" s="53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Y2" s="156"/>
      <c r="Z2" s="156"/>
      <c r="AA2" s="156"/>
      <c r="AC2" s="541" t="s">
        <v>53</v>
      </c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156"/>
    </row>
    <row r="3" spans="1:44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Y3" s="156"/>
      <c r="Z3" s="156"/>
      <c r="AA3" s="156"/>
      <c r="AC3" s="542"/>
      <c r="AD3" s="542"/>
      <c r="AE3" s="542"/>
      <c r="AF3" s="542"/>
      <c r="AG3" s="542"/>
      <c r="AH3" s="542"/>
      <c r="AI3" s="542"/>
      <c r="AJ3" s="542"/>
      <c r="AK3" s="542"/>
      <c r="AL3" s="542"/>
      <c r="AM3" s="542"/>
      <c r="AN3" s="542"/>
      <c r="AO3" s="542"/>
      <c r="AP3" s="156"/>
    </row>
    <row r="4" spans="1:44">
      <c r="A4" s="543" t="s">
        <v>33</v>
      </c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Y4" s="156"/>
      <c r="Z4" s="156"/>
      <c r="AA4" s="156"/>
      <c r="AC4" s="543" t="s">
        <v>32</v>
      </c>
      <c r="AD4" s="540"/>
      <c r="AE4" s="540"/>
      <c r="AF4" s="540"/>
      <c r="AG4" s="540"/>
      <c r="AH4" s="540"/>
      <c r="AI4" s="540"/>
      <c r="AJ4" s="540"/>
      <c r="AK4" s="540"/>
      <c r="AL4" s="540"/>
      <c r="AM4" s="540"/>
      <c r="AN4" s="540"/>
      <c r="AO4" s="540"/>
      <c r="AP4" s="156"/>
    </row>
    <row r="5" spans="1:44">
      <c r="AC5" s="544" t="s">
        <v>2</v>
      </c>
      <c r="AD5" s="545"/>
      <c r="AE5" s="545"/>
      <c r="AF5" s="545"/>
      <c r="AI5" s="544" t="s">
        <v>3</v>
      </c>
      <c r="AJ5" s="545"/>
      <c r="AK5" s="545"/>
      <c r="AL5" s="545"/>
      <c r="AM5" s="4"/>
      <c r="AN5" s="4"/>
      <c r="AO5" s="4"/>
      <c r="AP5" s="4"/>
    </row>
    <row r="6" spans="1:44">
      <c r="AL6" s="5"/>
      <c r="AM6" s="5"/>
      <c r="AN6" s="5"/>
      <c r="AO6" s="5"/>
      <c r="AP6" s="5"/>
    </row>
    <row r="7" spans="1:44">
      <c r="A7" s="546" t="s">
        <v>4</v>
      </c>
      <c r="B7" s="546"/>
      <c r="C7" s="546"/>
      <c r="D7" s="546"/>
      <c r="E7" s="546"/>
      <c r="F7" s="546"/>
      <c r="G7" s="546"/>
      <c r="H7" s="546"/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546"/>
      <c r="V7" s="546"/>
      <c r="W7" s="546"/>
      <c r="X7" s="546"/>
      <c r="Y7" s="546"/>
      <c r="Z7" s="546"/>
      <c r="AA7" s="546"/>
      <c r="AB7" s="546"/>
      <c r="AC7" s="546"/>
      <c r="AD7" s="546"/>
      <c r="AE7" s="546"/>
      <c r="AF7" s="546"/>
      <c r="AG7" s="546"/>
      <c r="AH7" s="546"/>
      <c r="AI7" s="546"/>
      <c r="AJ7" s="546"/>
      <c r="AK7" s="546"/>
      <c r="AL7" s="546"/>
      <c r="AM7" s="546"/>
      <c r="AN7" s="546"/>
      <c r="AO7" s="546"/>
      <c r="AP7" s="546"/>
    </row>
    <row r="8" spans="1:44">
      <c r="A8" s="563" t="s">
        <v>51</v>
      </c>
      <c r="B8" s="564"/>
      <c r="C8" s="564"/>
      <c r="D8" s="564"/>
      <c r="E8" s="564"/>
      <c r="F8" s="564"/>
      <c r="G8" s="564"/>
      <c r="H8" s="564"/>
      <c r="I8" s="564"/>
      <c r="J8" s="564"/>
      <c r="K8" s="564"/>
      <c r="L8" s="564"/>
      <c r="M8" s="564"/>
      <c r="N8" s="564"/>
      <c r="O8" s="564"/>
      <c r="P8" s="564"/>
      <c r="Q8" s="564"/>
      <c r="R8" s="564"/>
      <c r="S8" s="564"/>
      <c r="T8" s="564"/>
      <c r="U8" s="564"/>
      <c r="V8" s="564"/>
      <c r="W8" s="564"/>
      <c r="X8" s="564"/>
      <c r="Y8" s="564"/>
      <c r="Z8" s="564"/>
      <c r="AA8" s="564"/>
      <c r="AB8" s="564"/>
      <c r="AC8" s="564"/>
      <c r="AD8" s="564"/>
      <c r="AE8" s="564"/>
      <c r="AF8" s="564"/>
      <c r="AG8" s="564"/>
      <c r="AH8" s="564"/>
      <c r="AI8" s="564"/>
      <c r="AJ8" s="564"/>
      <c r="AK8" s="564"/>
      <c r="AL8" s="564"/>
      <c r="AM8" s="564"/>
      <c r="AN8" s="564"/>
      <c r="AO8" s="564"/>
      <c r="AP8" s="564"/>
    </row>
    <row r="9" spans="1:44">
      <c r="A9" s="546" t="s">
        <v>31</v>
      </c>
      <c r="B9" s="546"/>
      <c r="C9" s="546"/>
      <c r="D9" s="546"/>
      <c r="E9" s="546"/>
      <c r="F9" s="546"/>
      <c r="G9" s="546"/>
      <c r="H9" s="546"/>
      <c r="I9" s="546"/>
      <c r="J9" s="546"/>
      <c r="K9" s="546"/>
      <c r="L9" s="546"/>
      <c r="M9" s="546"/>
      <c r="N9" s="546"/>
      <c r="O9" s="546"/>
      <c r="P9" s="546"/>
      <c r="Q9" s="546"/>
      <c r="R9" s="546"/>
      <c r="S9" s="546"/>
      <c r="T9" s="546"/>
      <c r="U9" s="546"/>
      <c r="V9" s="546"/>
      <c r="W9" s="546"/>
      <c r="X9" s="546"/>
      <c r="Y9" s="546"/>
      <c r="Z9" s="546"/>
      <c r="AA9" s="546"/>
      <c r="AB9" s="546"/>
      <c r="AC9" s="546"/>
      <c r="AD9" s="546"/>
      <c r="AE9" s="546"/>
      <c r="AF9" s="546"/>
      <c r="AG9" s="546"/>
      <c r="AH9" s="546"/>
      <c r="AI9" s="546"/>
      <c r="AJ9" s="546"/>
      <c r="AK9" s="546"/>
      <c r="AL9" s="546"/>
      <c r="AM9" s="546"/>
      <c r="AN9" s="546"/>
      <c r="AO9" s="546"/>
      <c r="AP9" s="546"/>
    </row>
    <row r="10" spans="1:44" ht="15.75" thickBo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2"/>
    </row>
    <row r="11" spans="1:44" ht="15.75" thickBot="1">
      <c r="A11" s="565" t="s">
        <v>16</v>
      </c>
      <c r="B11" s="568" t="s">
        <v>17</v>
      </c>
      <c r="C11" s="569"/>
      <c r="D11" s="574" t="s">
        <v>5</v>
      </c>
      <c r="E11" s="574" t="s">
        <v>6</v>
      </c>
      <c r="F11" s="577" t="s">
        <v>23</v>
      </c>
      <c r="G11" s="578"/>
      <c r="H11" s="579"/>
      <c r="I11" s="547" t="s">
        <v>24</v>
      </c>
      <c r="J11" s="548"/>
      <c r="K11" s="548"/>
      <c r="L11" s="548"/>
      <c r="M11" s="548"/>
      <c r="N11" s="548"/>
      <c r="O11" s="549" t="s">
        <v>25</v>
      </c>
      <c r="P11" s="550"/>
      <c r="Q11" s="550"/>
      <c r="R11" s="550"/>
      <c r="S11" s="550"/>
      <c r="T11" s="550"/>
      <c r="U11" s="550"/>
      <c r="V11" s="550"/>
      <c r="W11" s="550"/>
      <c r="X11" s="550"/>
      <c r="Y11" s="550"/>
      <c r="Z11" s="550"/>
      <c r="AA11" s="550"/>
      <c r="AB11" s="550"/>
      <c r="AC11" s="551"/>
      <c r="AD11" s="552" t="s">
        <v>30</v>
      </c>
      <c r="AE11" s="553"/>
      <c r="AF11" s="553"/>
      <c r="AG11" s="553"/>
      <c r="AH11" s="553"/>
      <c r="AI11" s="553"/>
      <c r="AJ11" s="554" t="s">
        <v>18</v>
      </c>
      <c r="AK11" s="555"/>
      <c r="AL11" s="556"/>
      <c r="AM11" s="560" t="s">
        <v>7</v>
      </c>
      <c r="AN11" s="532" t="s">
        <v>8</v>
      </c>
      <c r="AO11" s="560" t="s">
        <v>9</v>
      </c>
      <c r="AP11" s="585" t="s">
        <v>19</v>
      </c>
      <c r="AQ11" s="7"/>
    </row>
    <row r="12" spans="1:44" ht="15.75" thickBot="1">
      <c r="A12" s="566"/>
      <c r="B12" s="570"/>
      <c r="C12" s="571"/>
      <c r="D12" s="575"/>
      <c r="E12" s="575"/>
      <c r="F12" s="580"/>
      <c r="G12" s="581"/>
      <c r="H12" s="582"/>
      <c r="I12" s="157"/>
      <c r="J12" s="158" t="s">
        <v>10</v>
      </c>
      <c r="K12" s="159"/>
      <c r="L12" s="547" t="s">
        <v>27</v>
      </c>
      <c r="M12" s="548"/>
      <c r="N12" s="588"/>
      <c r="O12" s="549" t="s">
        <v>10</v>
      </c>
      <c r="P12" s="550"/>
      <c r="Q12" s="551"/>
      <c r="R12" s="549" t="s">
        <v>27</v>
      </c>
      <c r="S12" s="550"/>
      <c r="T12" s="551"/>
      <c r="U12" s="549" t="s">
        <v>26</v>
      </c>
      <c r="V12" s="550"/>
      <c r="W12" s="551"/>
      <c r="X12" s="549" t="s">
        <v>28</v>
      </c>
      <c r="Y12" s="550"/>
      <c r="Z12" s="550"/>
      <c r="AA12" s="549" t="s">
        <v>29</v>
      </c>
      <c r="AB12" s="550"/>
      <c r="AC12" s="551"/>
      <c r="AD12" s="535" t="s">
        <v>10</v>
      </c>
      <c r="AE12" s="536"/>
      <c r="AF12" s="537"/>
      <c r="AG12" s="535" t="s">
        <v>27</v>
      </c>
      <c r="AH12" s="536"/>
      <c r="AI12" s="537"/>
      <c r="AJ12" s="557"/>
      <c r="AK12" s="558"/>
      <c r="AL12" s="559"/>
      <c r="AM12" s="561"/>
      <c r="AN12" s="533"/>
      <c r="AO12" s="583"/>
      <c r="AP12" s="586"/>
      <c r="AQ12" s="7"/>
    </row>
    <row r="13" spans="1:44" ht="43.5" thickBot="1">
      <c r="A13" s="567"/>
      <c r="B13" s="572"/>
      <c r="C13" s="573"/>
      <c r="D13" s="576"/>
      <c r="E13" s="576"/>
      <c r="F13" s="9" t="s">
        <v>11</v>
      </c>
      <c r="G13" s="10" t="s">
        <v>12</v>
      </c>
      <c r="H13" s="11" t="s">
        <v>13</v>
      </c>
      <c r="I13" s="12" t="s">
        <v>11</v>
      </c>
      <c r="J13" s="13" t="s">
        <v>12</v>
      </c>
      <c r="K13" s="14" t="s">
        <v>13</v>
      </c>
      <c r="L13" s="15" t="s">
        <v>11</v>
      </c>
      <c r="M13" s="16" t="s">
        <v>12</v>
      </c>
      <c r="N13" s="149" t="s">
        <v>13</v>
      </c>
      <c r="O13" s="17" t="s">
        <v>11</v>
      </c>
      <c r="P13" s="18" t="s">
        <v>12</v>
      </c>
      <c r="Q13" s="19" t="s">
        <v>13</v>
      </c>
      <c r="R13" s="20" t="s">
        <v>11</v>
      </c>
      <c r="S13" s="21" t="s">
        <v>12</v>
      </c>
      <c r="T13" s="19" t="s">
        <v>13</v>
      </c>
      <c r="U13" s="20" t="s">
        <v>11</v>
      </c>
      <c r="V13" s="21" t="s">
        <v>12</v>
      </c>
      <c r="W13" s="19" t="s">
        <v>13</v>
      </c>
      <c r="X13" s="20" t="s">
        <v>11</v>
      </c>
      <c r="Y13" s="21" t="s">
        <v>12</v>
      </c>
      <c r="Z13" s="19" t="s">
        <v>13</v>
      </c>
      <c r="AA13" s="20" t="s">
        <v>11</v>
      </c>
      <c r="AB13" s="21" t="s">
        <v>12</v>
      </c>
      <c r="AC13" s="22" t="s">
        <v>13</v>
      </c>
      <c r="AD13" s="23" t="s">
        <v>11</v>
      </c>
      <c r="AE13" s="24" t="s">
        <v>12</v>
      </c>
      <c r="AF13" s="25" t="s">
        <v>13</v>
      </c>
      <c r="AG13" s="23" t="s">
        <v>11</v>
      </c>
      <c r="AH13" s="24" t="s">
        <v>12</v>
      </c>
      <c r="AI13" s="26" t="s">
        <v>13</v>
      </c>
      <c r="AJ13" s="125" t="s">
        <v>11</v>
      </c>
      <c r="AK13" s="126" t="s">
        <v>12</v>
      </c>
      <c r="AL13" s="127" t="s">
        <v>13</v>
      </c>
      <c r="AM13" s="562"/>
      <c r="AN13" s="534"/>
      <c r="AO13" s="584"/>
      <c r="AP13" s="587"/>
      <c r="AQ13" s="27"/>
      <c r="AR13" s="128"/>
    </row>
    <row r="14" spans="1:44" s="155" customFormat="1" ht="15.75" thickBot="1">
      <c r="A14" s="589" t="s">
        <v>36</v>
      </c>
      <c r="B14" s="590"/>
      <c r="C14" s="590"/>
      <c r="D14" s="590"/>
      <c r="E14" s="590"/>
      <c r="F14" s="590"/>
      <c r="G14" s="590"/>
      <c r="H14" s="590"/>
      <c r="I14" s="590"/>
      <c r="J14" s="590"/>
      <c r="K14" s="590"/>
      <c r="L14" s="591"/>
      <c r="M14" s="591"/>
      <c r="N14" s="591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  <c r="AC14" s="590"/>
      <c r="AD14" s="590"/>
      <c r="AE14" s="590"/>
      <c r="AF14" s="590"/>
      <c r="AG14" s="590"/>
      <c r="AH14" s="590"/>
      <c r="AI14" s="590"/>
      <c r="AJ14" s="590"/>
      <c r="AK14" s="590"/>
      <c r="AL14" s="590"/>
      <c r="AM14" s="590"/>
      <c r="AN14" s="590"/>
      <c r="AO14" s="590"/>
      <c r="AP14" s="592"/>
    </row>
    <row r="15" spans="1:44" ht="15.75" thickBot="1">
      <c r="A15" s="593"/>
      <c r="B15" s="594"/>
      <c r="C15" s="594"/>
      <c r="D15" s="594"/>
      <c r="E15" s="595"/>
      <c r="F15" s="596">
        <v>1.4999999999999999E-2</v>
      </c>
      <c r="G15" s="597"/>
      <c r="H15" s="598"/>
      <c r="I15" s="599">
        <v>2.1999999999999999E-2</v>
      </c>
      <c r="J15" s="600"/>
      <c r="K15" s="601"/>
      <c r="L15" s="599">
        <v>3.5999999999999997E-2</v>
      </c>
      <c r="M15" s="600"/>
      <c r="N15" s="601"/>
      <c r="O15" s="602">
        <v>4.5999999999999999E-2</v>
      </c>
      <c r="P15" s="603"/>
      <c r="Q15" s="604"/>
      <c r="R15" s="602">
        <v>5.6000000000000001E-2</v>
      </c>
      <c r="S15" s="603"/>
      <c r="T15" s="604"/>
      <c r="U15" s="602">
        <v>7.8E-2</v>
      </c>
      <c r="V15" s="603"/>
      <c r="W15" s="604"/>
      <c r="X15" s="602">
        <v>8.8999999999999996E-2</v>
      </c>
      <c r="Y15" s="603"/>
      <c r="Z15" s="604"/>
      <c r="AA15" s="602">
        <v>0.1</v>
      </c>
      <c r="AB15" s="603"/>
      <c r="AC15" s="604"/>
      <c r="AD15" s="605">
        <v>0.17</v>
      </c>
      <c r="AE15" s="606"/>
      <c r="AF15" s="607"/>
      <c r="AG15" s="605">
        <v>0.23</v>
      </c>
      <c r="AH15" s="606"/>
      <c r="AI15" s="607"/>
      <c r="AJ15" s="608" t="s">
        <v>20</v>
      </c>
      <c r="AK15" s="609"/>
      <c r="AL15" s="610"/>
      <c r="AM15" s="593"/>
      <c r="AN15" s="594"/>
      <c r="AO15" s="594"/>
      <c r="AP15" s="595"/>
    </row>
    <row r="16" spans="1:44">
      <c r="A16" s="28">
        <v>1</v>
      </c>
      <c r="B16" s="611"/>
      <c r="C16" s="612"/>
      <c r="D16" s="29" t="s">
        <v>39</v>
      </c>
      <c r="E16" s="30" t="s">
        <v>40</v>
      </c>
      <c r="F16" s="31"/>
      <c r="G16" s="32"/>
      <c r="H16" s="33"/>
      <c r="I16" s="31"/>
      <c r="J16" s="32"/>
      <c r="K16" s="33"/>
      <c r="L16" s="31">
        <v>2</v>
      </c>
      <c r="M16" s="32">
        <v>40</v>
      </c>
      <c r="N16" s="33">
        <v>18</v>
      </c>
      <c r="O16" s="31"/>
      <c r="P16" s="32"/>
      <c r="Q16" s="33"/>
      <c r="R16" s="34"/>
      <c r="S16" s="32"/>
      <c r="T16" s="35"/>
      <c r="U16" s="31">
        <v>1</v>
      </c>
      <c r="V16" s="32">
        <v>12</v>
      </c>
      <c r="W16" s="33">
        <v>14</v>
      </c>
      <c r="X16" s="34"/>
      <c r="Y16" s="32"/>
      <c r="Z16" s="35"/>
      <c r="AA16" s="31"/>
      <c r="AB16" s="32"/>
      <c r="AC16" s="33"/>
      <c r="AD16" s="31"/>
      <c r="AE16" s="32"/>
      <c r="AF16" s="33"/>
      <c r="AG16" s="31"/>
      <c r="AH16" s="32"/>
      <c r="AI16" s="33"/>
      <c r="AJ16" s="31"/>
      <c r="AK16" s="32"/>
      <c r="AL16" s="33"/>
      <c r="AM16" s="30">
        <v>3</v>
      </c>
      <c r="AN16" s="36">
        <v>52</v>
      </c>
      <c r="AO16" s="29">
        <v>32</v>
      </c>
      <c r="AP16" s="129">
        <v>2.38</v>
      </c>
    </row>
    <row r="17" spans="1:42">
      <c r="A17" s="37">
        <v>2</v>
      </c>
      <c r="B17" s="38"/>
      <c r="C17" s="39"/>
      <c r="D17" s="40" t="s">
        <v>39</v>
      </c>
      <c r="E17" s="41" t="s">
        <v>40</v>
      </c>
      <c r="F17" s="42"/>
      <c r="G17" s="43"/>
      <c r="H17" s="44"/>
      <c r="I17" s="42">
        <v>2</v>
      </c>
      <c r="J17" s="43">
        <v>40</v>
      </c>
      <c r="K17" s="44">
        <v>12</v>
      </c>
      <c r="L17" s="42">
        <v>1</v>
      </c>
      <c r="M17" s="43">
        <v>20</v>
      </c>
      <c r="N17" s="44">
        <v>9</v>
      </c>
      <c r="O17" s="42"/>
      <c r="P17" s="43"/>
      <c r="Q17" s="44"/>
      <c r="R17" s="45"/>
      <c r="S17" s="43"/>
      <c r="T17" s="44"/>
      <c r="U17" s="42"/>
      <c r="V17" s="43"/>
      <c r="W17" s="44"/>
      <c r="X17" s="45"/>
      <c r="Y17" s="43"/>
      <c r="Z17" s="46"/>
      <c r="AA17" s="42"/>
      <c r="AB17" s="43"/>
      <c r="AC17" s="44"/>
      <c r="AD17" s="42"/>
      <c r="AE17" s="43"/>
      <c r="AF17" s="44"/>
      <c r="AG17" s="42"/>
      <c r="AH17" s="43"/>
      <c r="AI17" s="44"/>
      <c r="AJ17" s="42"/>
      <c r="AK17" s="43"/>
      <c r="AL17" s="44"/>
      <c r="AM17" s="41">
        <v>3</v>
      </c>
      <c r="AN17" s="47">
        <v>60</v>
      </c>
      <c r="AO17" s="40">
        <v>21</v>
      </c>
      <c r="AP17" s="129">
        <v>1.6</v>
      </c>
    </row>
    <row r="18" spans="1:42" ht="15.75" thickBot="1">
      <c r="A18" s="37">
        <v>3</v>
      </c>
      <c r="B18" s="613"/>
      <c r="C18" s="614"/>
      <c r="D18" s="40" t="s">
        <v>39</v>
      </c>
      <c r="E18" s="41" t="s">
        <v>40</v>
      </c>
      <c r="F18" s="80">
        <v>1</v>
      </c>
      <c r="G18" s="81">
        <v>25</v>
      </c>
      <c r="H18" s="161">
        <v>4</v>
      </c>
      <c r="I18" s="80"/>
      <c r="J18" s="81"/>
      <c r="K18" s="161"/>
      <c r="L18" s="80"/>
      <c r="M18" s="81"/>
      <c r="N18" s="161"/>
      <c r="O18" s="93">
        <v>1</v>
      </c>
      <c r="P18" s="152">
        <v>18</v>
      </c>
      <c r="Q18" s="163">
        <v>10</v>
      </c>
      <c r="R18" s="94">
        <v>1</v>
      </c>
      <c r="S18" s="152">
        <v>15</v>
      </c>
      <c r="T18" s="164">
        <v>12</v>
      </c>
      <c r="U18" s="80"/>
      <c r="V18" s="81"/>
      <c r="W18" s="161"/>
      <c r="X18" s="162"/>
      <c r="Y18" s="81"/>
      <c r="Z18" s="72"/>
      <c r="AA18" s="80"/>
      <c r="AB18" s="81"/>
      <c r="AC18" s="161"/>
      <c r="AD18" s="80"/>
      <c r="AE18" s="81"/>
      <c r="AF18" s="161"/>
      <c r="AG18" s="80"/>
      <c r="AH18" s="81"/>
      <c r="AI18" s="161"/>
      <c r="AJ18" s="80"/>
      <c r="AK18" s="81"/>
      <c r="AL18" s="161"/>
      <c r="AM18" s="165">
        <v>3</v>
      </c>
      <c r="AN18" s="166">
        <v>58</v>
      </c>
      <c r="AO18" s="78">
        <v>26</v>
      </c>
      <c r="AP18" s="129">
        <v>2.04</v>
      </c>
    </row>
    <row r="19" spans="1:42" ht="15.75" thickBot="1">
      <c r="A19" s="130" t="s">
        <v>14</v>
      </c>
      <c r="B19" s="131"/>
      <c r="C19" s="131"/>
      <c r="D19" s="132"/>
      <c r="E19" s="57" t="s">
        <v>41</v>
      </c>
      <c r="F19" s="133">
        <v>1</v>
      </c>
      <c r="G19" s="133">
        <v>25</v>
      </c>
      <c r="H19" s="133">
        <v>4</v>
      </c>
      <c r="I19" s="133">
        <v>2</v>
      </c>
      <c r="J19" s="133">
        <v>40</v>
      </c>
      <c r="K19" s="133">
        <v>12</v>
      </c>
      <c r="L19" s="133">
        <v>3</v>
      </c>
      <c r="M19" s="133">
        <v>60</v>
      </c>
      <c r="N19" s="133">
        <v>27</v>
      </c>
      <c r="O19" s="133">
        <v>1</v>
      </c>
      <c r="P19" s="133">
        <v>18</v>
      </c>
      <c r="Q19" s="133">
        <v>10</v>
      </c>
      <c r="R19" s="133">
        <v>1</v>
      </c>
      <c r="S19" s="133">
        <v>15</v>
      </c>
      <c r="T19" s="133">
        <v>12</v>
      </c>
      <c r="U19" s="133">
        <v>1</v>
      </c>
      <c r="V19" s="133">
        <v>12</v>
      </c>
      <c r="W19" s="133">
        <v>14</v>
      </c>
      <c r="X19" s="133">
        <v>0</v>
      </c>
      <c r="Y19" s="133">
        <v>0</v>
      </c>
      <c r="Z19" s="133">
        <v>0</v>
      </c>
      <c r="AA19" s="133">
        <v>0</v>
      </c>
      <c r="AB19" s="133">
        <v>0</v>
      </c>
      <c r="AC19" s="133">
        <v>0</v>
      </c>
      <c r="AD19" s="133">
        <v>0</v>
      </c>
      <c r="AE19" s="133">
        <v>0</v>
      </c>
      <c r="AF19" s="133">
        <v>0</v>
      </c>
      <c r="AG19" s="133">
        <v>0</v>
      </c>
      <c r="AH19" s="133">
        <v>0</v>
      </c>
      <c r="AI19" s="133">
        <v>0</v>
      </c>
      <c r="AJ19" s="133">
        <v>0</v>
      </c>
      <c r="AK19" s="133">
        <v>0</v>
      </c>
      <c r="AL19" s="133">
        <v>0</v>
      </c>
      <c r="AM19" s="133">
        <v>9</v>
      </c>
      <c r="AN19" s="133">
        <v>170</v>
      </c>
      <c r="AO19" s="133">
        <v>79</v>
      </c>
      <c r="AP19" s="176">
        <v>6.02</v>
      </c>
    </row>
    <row r="20" spans="1:42" s="58" customFormat="1" ht="15.75" thickBot="1">
      <c r="A20" s="589" t="s">
        <v>38</v>
      </c>
      <c r="B20" s="590"/>
      <c r="C20" s="590"/>
      <c r="D20" s="590"/>
      <c r="E20" s="590"/>
      <c r="F20" s="590"/>
      <c r="G20" s="590"/>
      <c r="H20" s="590"/>
      <c r="I20" s="590"/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  <c r="W20" s="590"/>
      <c r="X20" s="590"/>
      <c r="Y20" s="590"/>
      <c r="Z20" s="590"/>
      <c r="AA20" s="590"/>
      <c r="AB20" s="590"/>
      <c r="AC20" s="590"/>
      <c r="AD20" s="590"/>
      <c r="AE20" s="590"/>
      <c r="AF20" s="590"/>
      <c r="AG20" s="590"/>
      <c r="AH20" s="590"/>
      <c r="AI20" s="590"/>
      <c r="AJ20" s="590"/>
      <c r="AK20" s="590"/>
      <c r="AL20" s="590"/>
      <c r="AM20" s="590"/>
      <c r="AN20" s="590"/>
      <c r="AO20" s="590"/>
      <c r="AP20" s="592"/>
    </row>
    <row r="21" spans="1:42" ht="15.75" thickBot="1">
      <c r="A21" s="593"/>
      <c r="B21" s="594"/>
      <c r="C21" s="594"/>
      <c r="D21" s="594"/>
      <c r="E21" s="595"/>
      <c r="F21" s="596">
        <v>1.4999999999999999E-2</v>
      </c>
      <c r="G21" s="597"/>
      <c r="H21" s="598"/>
      <c r="I21" s="615">
        <v>2.4E-2</v>
      </c>
      <c r="J21" s="616"/>
      <c r="K21" s="617"/>
      <c r="L21" s="615">
        <v>3.5999999999999997E-2</v>
      </c>
      <c r="M21" s="616"/>
      <c r="N21" s="617"/>
      <c r="O21" s="602">
        <v>5.6000000000000001E-2</v>
      </c>
      <c r="P21" s="603"/>
      <c r="Q21" s="604"/>
      <c r="R21" s="602">
        <v>8.3000000000000004E-2</v>
      </c>
      <c r="S21" s="603"/>
      <c r="T21" s="604"/>
      <c r="U21" s="602">
        <v>0.1</v>
      </c>
      <c r="V21" s="603"/>
      <c r="W21" s="604"/>
      <c r="X21" s="602">
        <v>0.1</v>
      </c>
      <c r="Y21" s="603"/>
      <c r="Z21" s="604"/>
      <c r="AA21" s="602">
        <v>0.11</v>
      </c>
      <c r="AB21" s="603"/>
      <c r="AC21" s="604"/>
      <c r="AD21" s="605">
        <v>0.17</v>
      </c>
      <c r="AE21" s="606"/>
      <c r="AF21" s="607"/>
      <c r="AG21" s="605">
        <v>0.2</v>
      </c>
      <c r="AH21" s="606"/>
      <c r="AI21" s="607"/>
      <c r="AJ21" s="608" t="s">
        <v>20</v>
      </c>
      <c r="AK21" s="609"/>
      <c r="AL21" s="610"/>
      <c r="AM21" s="593"/>
      <c r="AN21" s="594"/>
      <c r="AO21" s="594"/>
      <c r="AP21" s="595"/>
    </row>
    <row r="22" spans="1:42">
      <c r="A22" s="28">
        <v>4</v>
      </c>
      <c r="B22" s="623"/>
      <c r="C22" s="624"/>
      <c r="D22" s="29" t="s">
        <v>39</v>
      </c>
      <c r="E22" s="59" t="s">
        <v>40</v>
      </c>
      <c r="F22" s="52"/>
      <c r="G22" s="50"/>
      <c r="H22" s="53"/>
      <c r="I22" s="60"/>
      <c r="J22" s="61"/>
      <c r="K22" s="150"/>
      <c r="L22" s="60"/>
      <c r="M22" s="61"/>
      <c r="N22" s="62"/>
      <c r="O22" s="31">
        <v>3</v>
      </c>
      <c r="P22" s="32">
        <v>45</v>
      </c>
      <c r="Q22" s="33">
        <v>36</v>
      </c>
      <c r="R22" s="49"/>
      <c r="S22" s="50"/>
      <c r="T22" s="53"/>
      <c r="U22" s="49"/>
      <c r="V22" s="50"/>
      <c r="W22" s="53"/>
      <c r="X22" s="49"/>
      <c r="Y22" s="50"/>
      <c r="Z22" s="53"/>
      <c r="AA22" s="31"/>
      <c r="AB22" s="32"/>
      <c r="AC22" s="33"/>
      <c r="AD22" s="31"/>
      <c r="AE22" s="32"/>
      <c r="AF22" s="33"/>
      <c r="AG22" s="31"/>
      <c r="AH22" s="32"/>
      <c r="AI22" s="33"/>
      <c r="AJ22" s="49"/>
      <c r="AK22" s="50"/>
      <c r="AL22" s="51"/>
      <c r="AM22" s="66">
        <v>3</v>
      </c>
      <c r="AN22" s="67">
        <v>45</v>
      </c>
      <c r="AO22" s="29">
        <v>36</v>
      </c>
      <c r="AP22" s="129">
        <v>2.52</v>
      </c>
    </row>
    <row r="23" spans="1:42">
      <c r="A23" s="37">
        <v>5</v>
      </c>
      <c r="B23" s="614"/>
      <c r="C23" s="614"/>
      <c r="D23" s="40" t="s">
        <v>39</v>
      </c>
      <c r="E23" s="68" t="s">
        <v>40</v>
      </c>
      <c r="F23" s="45"/>
      <c r="G23" s="43"/>
      <c r="H23" s="46"/>
      <c r="I23" s="69"/>
      <c r="J23" s="70"/>
      <c r="K23" s="39"/>
      <c r="L23" s="69"/>
      <c r="M23" s="70"/>
      <c r="N23" s="71"/>
      <c r="O23" s="73"/>
      <c r="P23" s="74"/>
      <c r="Q23" s="75"/>
      <c r="R23" s="42"/>
      <c r="S23" s="43"/>
      <c r="T23" s="46"/>
      <c r="U23" s="42">
        <v>2</v>
      </c>
      <c r="V23" s="43">
        <v>36</v>
      </c>
      <c r="W23" s="46">
        <v>36</v>
      </c>
      <c r="X23" s="42"/>
      <c r="Y23" s="43"/>
      <c r="Z23" s="46"/>
      <c r="AA23" s="42"/>
      <c r="AB23" s="43"/>
      <c r="AC23" s="44"/>
      <c r="AD23" s="42"/>
      <c r="AE23" s="43"/>
      <c r="AF23" s="44"/>
      <c r="AG23" s="42"/>
      <c r="AH23" s="43"/>
      <c r="AI23" s="44"/>
      <c r="AJ23" s="42"/>
      <c r="AK23" s="43"/>
      <c r="AL23" s="44"/>
      <c r="AM23" s="68">
        <v>2</v>
      </c>
      <c r="AN23" s="76">
        <v>36</v>
      </c>
      <c r="AO23" s="40">
        <v>36</v>
      </c>
      <c r="AP23" s="129">
        <v>3.6</v>
      </c>
    </row>
    <row r="24" spans="1:42">
      <c r="A24" s="77">
        <v>6</v>
      </c>
      <c r="B24" s="613"/>
      <c r="C24" s="614"/>
      <c r="D24" s="78" t="s">
        <v>39</v>
      </c>
      <c r="E24" s="79" t="s">
        <v>40</v>
      </c>
      <c r="F24" s="45"/>
      <c r="G24" s="43"/>
      <c r="H24" s="46"/>
      <c r="I24" s="42"/>
      <c r="J24" s="43"/>
      <c r="K24" s="46"/>
      <c r="L24" s="42"/>
      <c r="M24" s="43"/>
      <c r="N24" s="44"/>
      <c r="O24" s="42"/>
      <c r="P24" s="43"/>
      <c r="Q24" s="44"/>
      <c r="R24" s="80"/>
      <c r="S24" s="81"/>
      <c r="T24" s="72"/>
      <c r="U24" s="42"/>
      <c r="V24" s="43"/>
      <c r="W24" s="46"/>
      <c r="X24" s="42"/>
      <c r="Y24" s="43"/>
      <c r="Z24" s="46"/>
      <c r="AA24" s="42">
        <v>2</v>
      </c>
      <c r="AB24" s="43">
        <v>30</v>
      </c>
      <c r="AC24" s="44">
        <v>36</v>
      </c>
      <c r="AD24" s="42"/>
      <c r="AE24" s="43"/>
      <c r="AF24" s="44"/>
      <c r="AG24" s="42"/>
      <c r="AH24" s="43"/>
      <c r="AI24" s="44"/>
      <c r="AJ24" s="42"/>
      <c r="AK24" s="43"/>
      <c r="AL24" s="44"/>
      <c r="AM24" s="68">
        <v>2</v>
      </c>
      <c r="AN24" s="76">
        <v>30</v>
      </c>
      <c r="AO24" s="40">
        <v>36</v>
      </c>
      <c r="AP24" s="129">
        <v>3.3</v>
      </c>
    </row>
    <row r="25" spans="1:42">
      <c r="A25" s="37">
        <v>7</v>
      </c>
      <c r="B25" s="614"/>
      <c r="C25" s="614"/>
      <c r="D25" s="40" t="s">
        <v>39</v>
      </c>
      <c r="E25" s="68" t="s">
        <v>40</v>
      </c>
      <c r="F25" s="45"/>
      <c r="G25" s="43"/>
      <c r="H25" s="46"/>
      <c r="I25" s="69"/>
      <c r="J25" s="70"/>
      <c r="K25" s="64"/>
      <c r="L25" s="69"/>
      <c r="M25" s="70"/>
      <c r="N25" s="71"/>
      <c r="O25" s="42"/>
      <c r="P25" s="43"/>
      <c r="Q25" s="44"/>
      <c r="R25" s="42"/>
      <c r="S25" s="43"/>
      <c r="T25" s="46"/>
      <c r="U25" s="42"/>
      <c r="V25" s="43"/>
      <c r="W25" s="46"/>
      <c r="X25" s="42"/>
      <c r="Y25" s="43"/>
      <c r="Z25" s="46"/>
      <c r="AA25" s="42">
        <v>2</v>
      </c>
      <c r="AB25" s="43">
        <v>30</v>
      </c>
      <c r="AC25" s="44">
        <v>36</v>
      </c>
      <c r="AD25" s="42"/>
      <c r="AE25" s="43"/>
      <c r="AF25" s="44"/>
      <c r="AG25" s="42"/>
      <c r="AH25" s="43"/>
      <c r="AI25" s="44"/>
      <c r="AJ25" s="42"/>
      <c r="AK25" s="43"/>
      <c r="AL25" s="44"/>
      <c r="AM25" s="68">
        <v>2</v>
      </c>
      <c r="AN25" s="76">
        <v>30</v>
      </c>
      <c r="AO25" s="40">
        <v>36</v>
      </c>
      <c r="AP25" s="129">
        <v>3.3</v>
      </c>
    </row>
    <row r="26" spans="1:42">
      <c r="A26" s="82">
        <v>8</v>
      </c>
      <c r="B26" s="625"/>
      <c r="C26" s="625"/>
      <c r="D26" s="83" t="s">
        <v>42</v>
      </c>
      <c r="E26" s="66" t="s">
        <v>44</v>
      </c>
      <c r="F26" s="45"/>
      <c r="G26" s="43"/>
      <c r="H26" s="46"/>
      <c r="I26" s="42"/>
      <c r="J26" s="43"/>
      <c r="K26" s="46"/>
      <c r="L26" s="42">
        <v>1</v>
      </c>
      <c r="M26" s="43">
        <v>15</v>
      </c>
      <c r="N26" s="44">
        <v>9</v>
      </c>
      <c r="O26" s="42"/>
      <c r="P26" s="43"/>
      <c r="Q26" s="44"/>
      <c r="R26" s="42"/>
      <c r="S26" s="43"/>
      <c r="T26" s="46"/>
      <c r="U26" s="42"/>
      <c r="V26" s="43"/>
      <c r="W26" s="46"/>
      <c r="X26" s="42"/>
      <c r="Y26" s="43"/>
      <c r="Z26" s="46"/>
      <c r="AA26" s="42"/>
      <c r="AB26" s="43"/>
      <c r="AC26" s="44"/>
      <c r="AD26" s="42"/>
      <c r="AE26" s="43"/>
      <c r="AF26" s="44"/>
      <c r="AG26" s="42"/>
      <c r="AH26" s="43"/>
      <c r="AI26" s="44"/>
      <c r="AJ26" s="42"/>
      <c r="AK26" s="43"/>
      <c r="AL26" s="44"/>
      <c r="AM26" s="68">
        <v>1</v>
      </c>
      <c r="AN26" s="76">
        <v>15</v>
      </c>
      <c r="AO26" s="40">
        <v>9</v>
      </c>
      <c r="AP26" s="129">
        <v>0.54</v>
      </c>
    </row>
    <row r="27" spans="1:42">
      <c r="A27" s="82">
        <v>9</v>
      </c>
      <c r="B27" s="63"/>
      <c r="C27" s="64"/>
      <c r="D27" s="83" t="s">
        <v>39</v>
      </c>
      <c r="E27" s="66" t="s">
        <v>40</v>
      </c>
      <c r="F27" s="45"/>
      <c r="G27" s="43"/>
      <c r="H27" s="46"/>
      <c r="I27" s="69"/>
      <c r="J27" s="70"/>
      <c r="K27" s="39"/>
      <c r="L27" s="69"/>
      <c r="M27" s="70"/>
      <c r="N27" s="71"/>
      <c r="O27" s="42"/>
      <c r="P27" s="43"/>
      <c r="Q27" s="44"/>
      <c r="R27" s="42"/>
      <c r="S27" s="43"/>
      <c r="T27" s="46"/>
      <c r="U27" s="42"/>
      <c r="V27" s="43"/>
      <c r="W27" s="46"/>
      <c r="X27" s="42"/>
      <c r="Y27" s="43"/>
      <c r="Z27" s="46"/>
      <c r="AA27" s="42">
        <v>2</v>
      </c>
      <c r="AB27" s="43">
        <v>30</v>
      </c>
      <c r="AC27" s="44">
        <v>36</v>
      </c>
      <c r="AD27" s="42"/>
      <c r="AE27" s="43"/>
      <c r="AF27" s="44"/>
      <c r="AG27" s="42"/>
      <c r="AH27" s="43"/>
      <c r="AI27" s="44"/>
      <c r="AJ27" s="42"/>
      <c r="AK27" s="43"/>
      <c r="AL27" s="44"/>
      <c r="AM27" s="68">
        <v>2</v>
      </c>
      <c r="AN27" s="76">
        <v>30</v>
      </c>
      <c r="AO27" s="40">
        <v>36</v>
      </c>
      <c r="AP27" s="129">
        <v>3.3</v>
      </c>
    </row>
    <row r="28" spans="1:42">
      <c r="A28" s="37">
        <v>10</v>
      </c>
      <c r="B28" s="618"/>
      <c r="C28" s="619"/>
      <c r="D28" s="40" t="s">
        <v>39</v>
      </c>
      <c r="E28" s="68" t="s">
        <v>40</v>
      </c>
      <c r="F28" s="45"/>
      <c r="G28" s="43"/>
      <c r="H28" s="46"/>
      <c r="I28" s="69"/>
      <c r="J28" s="70"/>
      <c r="K28" s="39"/>
      <c r="L28" s="69"/>
      <c r="M28" s="70"/>
      <c r="N28" s="71"/>
      <c r="O28" s="42"/>
      <c r="P28" s="43"/>
      <c r="Q28" s="44"/>
      <c r="R28" s="42"/>
      <c r="S28" s="43"/>
      <c r="T28" s="46"/>
      <c r="U28" s="42"/>
      <c r="V28" s="43"/>
      <c r="W28" s="46"/>
      <c r="X28" s="42">
        <v>2</v>
      </c>
      <c r="Y28" s="43">
        <v>36</v>
      </c>
      <c r="Z28" s="46">
        <v>36</v>
      </c>
      <c r="AA28" s="42"/>
      <c r="AB28" s="43"/>
      <c r="AC28" s="44"/>
      <c r="AD28" s="42"/>
      <c r="AE28" s="43"/>
      <c r="AF28" s="44"/>
      <c r="AG28" s="42"/>
      <c r="AH28" s="43"/>
      <c r="AI28" s="44"/>
      <c r="AJ28" s="42"/>
      <c r="AK28" s="43"/>
      <c r="AL28" s="44"/>
      <c r="AM28" s="68">
        <v>2</v>
      </c>
      <c r="AN28" s="76">
        <v>36</v>
      </c>
      <c r="AO28" s="40">
        <v>36</v>
      </c>
      <c r="AP28" s="129">
        <v>3.6</v>
      </c>
    </row>
    <row r="29" spans="1:42" ht="15" customHeight="1" thickBot="1">
      <c r="A29" s="84">
        <v>11</v>
      </c>
      <c r="B29" s="620"/>
      <c r="C29" s="620"/>
      <c r="D29" s="85" t="s">
        <v>43</v>
      </c>
      <c r="E29" s="86" t="s">
        <v>40</v>
      </c>
      <c r="F29" s="87"/>
      <c r="G29" s="87"/>
      <c r="H29" s="88"/>
      <c r="I29" s="89"/>
      <c r="J29" s="87"/>
      <c r="K29" s="88"/>
      <c r="L29" s="54"/>
      <c r="M29" s="55"/>
      <c r="N29" s="56"/>
      <c r="O29" s="89"/>
      <c r="P29" s="87"/>
      <c r="Q29" s="86"/>
      <c r="R29" s="87">
        <v>2</v>
      </c>
      <c r="S29" s="87">
        <v>36</v>
      </c>
      <c r="T29" s="86">
        <v>30</v>
      </c>
      <c r="U29" s="89"/>
      <c r="V29" s="87"/>
      <c r="W29" s="88"/>
      <c r="X29" s="89"/>
      <c r="Y29" s="87"/>
      <c r="Z29" s="88"/>
      <c r="AA29" s="89"/>
      <c r="AB29" s="90"/>
      <c r="AC29" s="91"/>
      <c r="AD29" s="89"/>
      <c r="AE29" s="90"/>
      <c r="AF29" s="91"/>
      <c r="AG29" s="89"/>
      <c r="AH29" s="90"/>
      <c r="AI29" s="91"/>
      <c r="AJ29" s="54"/>
      <c r="AK29" s="55"/>
      <c r="AL29" s="56"/>
      <c r="AM29" s="68">
        <v>2</v>
      </c>
      <c r="AN29" s="76">
        <v>36</v>
      </c>
      <c r="AO29" s="40">
        <v>30</v>
      </c>
      <c r="AP29" s="129">
        <v>2.99</v>
      </c>
    </row>
    <row r="30" spans="1:42" ht="15" customHeight="1" thickBot="1">
      <c r="A30" s="130" t="s">
        <v>14</v>
      </c>
      <c r="B30" s="131"/>
      <c r="C30" s="131"/>
      <c r="D30" s="132"/>
      <c r="E30" s="160" t="s">
        <v>45</v>
      </c>
      <c r="F30" s="92">
        <v>0</v>
      </c>
      <c r="G30" s="92">
        <v>0</v>
      </c>
      <c r="H30" s="92">
        <v>0</v>
      </c>
      <c r="I30" s="92">
        <v>0</v>
      </c>
      <c r="J30" s="92">
        <v>0</v>
      </c>
      <c r="K30" s="92">
        <v>0</v>
      </c>
      <c r="L30" s="151">
        <v>1</v>
      </c>
      <c r="M30" s="151">
        <v>15</v>
      </c>
      <c r="N30" s="151">
        <v>9</v>
      </c>
      <c r="O30" s="92">
        <v>3</v>
      </c>
      <c r="P30" s="92">
        <v>45</v>
      </c>
      <c r="Q30" s="92">
        <v>36</v>
      </c>
      <c r="R30" s="92">
        <v>2</v>
      </c>
      <c r="S30" s="92">
        <v>36</v>
      </c>
      <c r="T30" s="92">
        <v>30</v>
      </c>
      <c r="U30" s="92">
        <v>2</v>
      </c>
      <c r="V30" s="92">
        <v>36</v>
      </c>
      <c r="W30" s="92">
        <v>36</v>
      </c>
      <c r="X30" s="92">
        <v>2</v>
      </c>
      <c r="Y30" s="92">
        <v>36</v>
      </c>
      <c r="Z30" s="92">
        <v>36</v>
      </c>
      <c r="AA30" s="92">
        <v>6</v>
      </c>
      <c r="AB30" s="92">
        <v>90</v>
      </c>
      <c r="AC30" s="92">
        <v>108</v>
      </c>
      <c r="AD30" s="92">
        <v>0</v>
      </c>
      <c r="AE30" s="92">
        <v>0</v>
      </c>
      <c r="AF30" s="92">
        <v>0</v>
      </c>
      <c r="AG30" s="92">
        <v>0</v>
      </c>
      <c r="AH30" s="92">
        <v>0</v>
      </c>
      <c r="AI30" s="92">
        <v>0</v>
      </c>
      <c r="AJ30" s="92">
        <v>0</v>
      </c>
      <c r="AK30" s="92">
        <v>0</v>
      </c>
      <c r="AL30" s="92">
        <v>0</v>
      </c>
      <c r="AM30" s="92">
        <v>16</v>
      </c>
      <c r="AN30" s="92">
        <v>258</v>
      </c>
      <c r="AO30" s="133">
        <v>255</v>
      </c>
      <c r="AP30" s="168" t="s">
        <v>49</v>
      </c>
    </row>
    <row r="31" spans="1:42" ht="15" customHeight="1" thickBot="1">
      <c r="A31" s="621" t="s">
        <v>37</v>
      </c>
      <c r="B31" s="622"/>
      <c r="C31" s="622"/>
      <c r="D31" s="622"/>
      <c r="E31" s="622"/>
      <c r="F31" s="622"/>
      <c r="G31" s="622"/>
      <c r="H31" s="622"/>
      <c r="I31" s="622"/>
      <c r="J31" s="622"/>
      <c r="K31" s="622"/>
      <c r="L31" s="622"/>
      <c r="M31" s="622"/>
      <c r="N31" s="622"/>
      <c r="O31" s="622"/>
      <c r="P31" s="622"/>
      <c r="Q31" s="622"/>
      <c r="R31" s="622"/>
      <c r="S31" s="622"/>
      <c r="T31" s="622"/>
      <c r="U31" s="622"/>
      <c r="V31" s="622"/>
      <c r="W31" s="622"/>
      <c r="X31" s="622"/>
      <c r="Y31" s="622"/>
      <c r="Z31" s="622"/>
      <c r="AA31" s="622"/>
      <c r="AB31" s="622"/>
      <c r="AC31" s="622"/>
      <c r="AD31" s="622"/>
      <c r="AE31" s="622"/>
      <c r="AF31" s="622"/>
      <c r="AG31" s="622"/>
      <c r="AH31" s="622"/>
      <c r="AI31" s="622"/>
      <c r="AJ31" s="622"/>
      <c r="AK31" s="622"/>
      <c r="AL31" s="622"/>
      <c r="AM31" s="622"/>
      <c r="AN31" s="622"/>
      <c r="AO31" s="622"/>
      <c r="AP31" s="134"/>
    </row>
    <row r="32" spans="1:42" ht="15" customHeight="1" thickBot="1">
      <c r="A32" s="593"/>
      <c r="B32" s="594"/>
      <c r="C32" s="594"/>
      <c r="D32" s="594"/>
      <c r="E32" s="595"/>
      <c r="F32" s="596">
        <v>1.0999999999999999E-2</v>
      </c>
      <c r="G32" s="597"/>
      <c r="H32" s="598"/>
      <c r="I32" s="615">
        <v>2.8000000000000001E-2</v>
      </c>
      <c r="J32" s="616"/>
      <c r="K32" s="617"/>
      <c r="L32" s="599">
        <v>4.3999999999999997E-2</v>
      </c>
      <c r="M32" s="600"/>
      <c r="N32" s="601"/>
      <c r="O32" s="602">
        <v>0.111</v>
      </c>
      <c r="P32" s="603"/>
      <c r="Q32" s="604"/>
      <c r="R32" s="602">
        <v>0.16700000000000001</v>
      </c>
      <c r="S32" s="603"/>
      <c r="T32" s="604"/>
      <c r="U32" s="602">
        <v>0.16700000000000001</v>
      </c>
      <c r="V32" s="603"/>
      <c r="W32" s="604"/>
      <c r="X32" s="602">
        <v>0.185</v>
      </c>
      <c r="Y32" s="603"/>
      <c r="Z32" s="604"/>
      <c r="AA32" s="602">
        <v>0</v>
      </c>
      <c r="AB32" s="603"/>
      <c r="AC32" s="604"/>
      <c r="AD32" s="605">
        <v>0.2</v>
      </c>
      <c r="AE32" s="606"/>
      <c r="AF32" s="607"/>
      <c r="AG32" s="605">
        <v>0.3</v>
      </c>
      <c r="AH32" s="606"/>
      <c r="AI32" s="607"/>
      <c r="AJ32" s="608" t="s">
        <v>20</v>
      </c>
      <c r="AK32" s="609"/>
      <c r="AL32" s="610"/>
      <c r="AM32" s="593"/>
      <c r="AN32" s="594"/>
      <c r="AO32" s="594"/>
      <c r="AP32" s="595"/>
    </row>
    <row r="33" spans="1:256" ht="15" customHeight="1">
      <c r="A33" s="28">
        <v>12</v>
      </c>
      <c r="B33" s="611"/>
      <c r="C33" s="612"/>
      <c r="D33" s="29" t="s">
        <v>39</v>
      </c>
      <c r="E33" s="29" t="s">
        <v>40</v>
      </c>
      <c r="F33" s="31"/>
      <c r="G33" s="32"/>
      <c r="H33" s="35"/>
      <c r="I33" s="31">
        <v>1</v>
      </c>
      <c r="J33" s="32">
        <v>20</v>
      </c>
      <c r="K33" s="35">
        <v>10</v>
      </c>
      <c r="L33" s="31">
        <v>2</v>
      </c>
      <c r="M33" s="32">
        <v>38</v>
      </c>
      <c r="N33" s="33">
        <v>24</v>
      </c>
      <c r="O33" s="31"/>
      <c r="P33" s="32"/>
      <c r="Q33" s="33"/>
      <c r="R33" s="31"/>
      <c r="S33" s="32"/>
      <c r="T33" s="33"/>
      <c r="U33" s="31"/>
      <c r="V33" s="32"/>
      <c r="W33" s="33"/>
      <c r="X33" s="31"/>
      <c r="Y33" s="32"/>
      <c r="Z33" s="35"/>
      <c r="AA33" s="31"/>
      <c r="AB33" s="32"/>
      <c r="AC33" s="35"/>
      <c r="AD33" s="31"/>
      <c r="AE33" s="32"/>
      <c r="AF33" s="35"/>
      <c r="AG33" s="31"/>
      <c r="AH33" s="32"/>
      <c r="AI33" s="35"/>
      <c r="AJ33" s="31"/>
      <c r="AK33" s="32"/>
      <c r="AL33" s="35"/>
      <c r="AM33" s="29">
        <v>3</v>
      </c>
      <c r="AN33" s="36">
        <v>58</v>
      </c>
      <c r="AO33" s="29">
        <v>34</v>
      </c>
      <c r="AP33" s="129">
        <v>2.23</v>
      </c>
    </row>
    <row r="34" spans="1:256" ht="15" customHeight="1">
      <c r="A34" s="82">
        <v>13</v>
      </c>
      <c r="B34" s="613"/>
      <c r="C34" s="614"/>
      <c r="D34" s="83" t="s">
        <v>39</v>
      </c>
      <c r="E34" s="83" t="s">
        <v>40</v>
      </c>
      <c r="F34" s="49"/>
      <c r="G34" s="52"/>
      <c r="H34" s="65"/>
      <c r="I34" s="49">
        <v>1</v>
      </c>
      <c r="J34" s="52">
        <v>20</v>
      </c>
      <c r="K34" s="65">
        <v>10</v>
      </c>
      <c r="L34" s="42">
        <v>2</v>
      </c>
      <c r="M34" s="43">
        <v>38</v>
      </c>
      <c r="N34" s="44">
        <v>24</v>
      </c>
      <c r="O34" s="42"/>
      <c r="P34" s="45"/>
      <c r="Q34" s="68"/>
      <c r="R34" s="42"/>
      <c r="S34" s="45"/>
      <c r="T34" s="68"/>
      <c r="U34" s="42"/>
      <c r="V34" s="45"/>
      <c r="W34" s="48"/>
      <c r="X34" s="42"/>
      <c r="Y34" s="45"/>
      <c r="Z34" s="48"/>
      <c r="AA34" s="80"/>
      <c r="AB34" s="81"/>
      <c r="AC34" s="72"/>
      <c r="AD34" s="80"/>
      <c r="AE34" s="81"/>
      <c r="AF34" s="72"/>
      <c r="AG34" s="80"/>
      <c r="AH34" s="81"/>
      <c r="AI34" s="72"/>
      <c r="AJ34" s="42"/>
      <c r="AK34" s="43"/>
      <c r="AL34" s="46"/>
      <c r="AM34" s="40">
        <v>3</v>
      </c>
      <c r="AN34" s="47">
        <v>58</v>
      </c>
      <c r="AO34" s="40">
        <v>34</v>
      </c>
      <c r="AP34" s="129">
        <v>2.23</v>
      </c>
    </row>
    <row r="35" spans="1:256" ht="15" customHeight="1" thickBot="1">
      <c r="A35" s="37">
        <v>14</v>
      </c>
      <c r="B35" s="613"/>
      <c r="C35" s="614"/>
      <c r="D35" s="40" t="s">
        <v>42</v>
      </c>
      <c r="E35" s="40" t="s">
        <v>44</v>
      </c>
      <c r="F35" s="42"/>
      <c r="G35" s="45"/>
      <c r="H35" s="48"/>
      <c r="I35" s="42">
        <v>1</v>
      </c>
      <c r="J35" s="45">
        <v>20</v>
      </c>
      <c r="K35" s="48">
        <v>10</v>
      </c>
      <c r="L35" s="80"/>
      <c r="M35" s="81"/>
      <c r="N35" s="161"/>
      <c r="O35" s="42"/>
      <c r="P35" s="45"/>
      <c r="Q35" s="68"/>
      <c r="R35" s="42"/>
      <c r="S35" s="45"/>
      <c r="T35" s="68"/>
      <c r="U35" s="42"/>
      <c r="V35" s="45"/>
      <c r="W35" s="48"/>
      <c r="X35" s="42"/>
      <c r="Y35" s="45"/>
      <c r="Z35" s="48"/>
      <c r="AA35" s="42"/>
      <c r="AB35" s="43"/>
      <c r="AC35" s="46"/>
      <c r="AD35" s="42"/>
      <c r="AE35" s="43"/>
      <c r="AF35" s="46"/>
      <c r="AG35" s="42"/>
      <c r="AH35" s="43"/>
      <c r="AI35" s="46"/>
      <c r="AJ35" s="42"/>
      <c r="AK35" s="43"/>
      <c r="AL35" s="46"/>
      <c r="AM35" s="40">
        <v>1</v>
      </c>
      <c r="AN35" s="47">
        <v>20</v>
      </c>
      <c r="AO35" s="40">
        <v>10</v>
      </c>
      <c r="AP35" s="129">
        <v>0.56000000000000005</v>
      </c>
    </row>
    <row r="36" spans="1:256" ht="15" customHeight="1" thickBot="1">
      <c r="A36" s="626" t="s">
        <v>50</v>
      </c>
      <c r="B36" s="627"/>
      <c r="C36" s="131"/>
      <c r="D36" s="132"/>
      <c r="E36" s="160" t="s">
        <v>46</v>
      </c>
      <c r="F36" s="92">
        <v>0</v>
      </c>
      <c r="G36" s="92">
        <v>0</v>
      </c>
      <c r="H36" s="92">
        <v>0</v>
      </c>
      <c r="I36" s="92">
        <v>3</v>
      </c>
      <c r="J36" s="92">
        <v>60</v>
      </c>
      <c r="K36" s="92">
        <v>30</v>
      </c>
      <c r="L36" s="92">
        <v>4</v>
      </c>
      <c r="M36" s="92">
        <v>76</v>
      </c>
      <c r="N36" s="133">
        <v>48</v>
      </c>
      <c r="O36" s="92">
        <v>0</v>
      </c>
      <c r="P36" s="92">
        <v>0</v>
      </c>
      <c r="Q36" s="92">
        <v>0</v>
      </c>
      <c r="R36" s="92">
        <v>0</v>
      </c>
      <c r="S36" s="92">
        <v>0</v>
      </c>
      <c r="T36" s="92">
        <v>0</v>
      </c>
      <c r="U36" s="92">
        <v>0</v>
      </c>
      <c r="V36" s="92">
        <v>0</v>
      </c>
      <c r="W36" s="92">
        <v>0</v>
      </c>
      <c r="X36" s="92">
        <v>0</v>
      </c>
      <c r="Y36" s="92">
        <v>0</v>
      </c>
      <c r="Z36" s="92">
        <v>0</v>
      </c>
      <c r="AA36" s="92">
        <v>0</v>
      </c>
      <c r="AB36" s="92">
        <v>0</v>
      </c>
      <c r="AC36" s="92">
        <v>0</v>
      </c>
      <c r="AD36" s="92">
        <v>0</v>
      </c>
      <c r="AE36" s="92">
        <v>0</v>
      </c>
      <c r="AF36" s="92">
        <v>0</v>
      </c>
      <c r="AG36" s="92">
        <v>0</v>
      </c>
      <c r="AH36" s="92">
        <v>0</v>
      </c>
      <c r="AI36" s="92">
        <v>0</v>
      </c>
      <c r="AJ36" s="92">
        <v>0</v>
      </c>
      <c r="AK36" s="92">
        <v>0</v>
      </c>
      <c r="AL36" s="92">
        <v>0</v>
      </c>
      <c r="AM36" s="92">
        <v>7</v>
      </c>
      <c r="AN36" s="92">
        <v>136</v>
      </c>
      <c r="AO36" s="133">
        <v>78</v>
      </c>
      <c r="AP36" s="176">
        <v>5.0199999999999996</v>
      </c>
    </row>
    <row r="37" spans="1:256" s="175" customFormat="1" ht="15" customHeight="1" thickBot="1">
      <c r="A37" s="628" t="s">
        <v>47</v>
      </c>
      <c r="B37" s="629"/>
      <c r="C37" s="95"/>
      <c r="D37" s="167"/>
      <c r="E37" s="167" t="s">
        <v>48</v>
      </c>
      <c r="F37" s="133">
        <v>1</v>
      </c>
      <c r="G37" s="133">
        <v>25</v>
      </c>
      <c r="H37" s="133">
        <v>4</v>
      </c>
      <c r="I37" s="170">
        <v>5</v>
      </c>
      <c r="J37" s="170">
        <v>100</v>
      </c>
      <c r="K37" s="170">
        <v>42</v>
      </c>
      <c r="L37" s="170">
        <v>8</v>
      </c>
      <c r="M37" s="170">
        <v>151</v>
      </c>
      <c r="N37" s="170">
        <v>84</v>
      </c>
      <c r="O37" s="171">
        <v>4</v>
      </c>
      <c r="P37" s="171">
        <v>63</v>
      </c>
      <c r="Q37" s="171">
        <v>46</v>
      </c>
      <c r="R37" s="171">
        <v>3</v>
      </c>
      <c r="S37" s="171">
        <v>51</v>
      </c>
      <c r="T37" s="171">
        <v>42</v>
      </c>
      <c r="U37" s="171">
        <v>3</v>
      </c>
      <c r="V37" s="171">
        <v>48</v>
      </c>
      <c r="W37" s="171">
        <v>50</v>
      </c>
      <c r="X37" s="171">
        <v>2</v>
      </c>
      <c r="Y37" s="171">
        <v>36</v>
      </c>
      <c r="Z37" s="171">
        <v>36</v>
      </c>
      <c r="AA37" s="171">
        <v>6</v>
      </c>
      <c r="AB37" s="171">
        <v>90</v>
      </c>
      <c r="AC37" s="171">
        <v>108</v>
      </c>
      <c r="AD37" s="172">
        <v>0</v>
      </c>
      <c r="AE37" s="172">
        <v>0</v>
      </c>
      <c r="AF37" s="172">
        <v>0</v>
      </c>
      <c r="AG37" s="172">
        <v>0</v>
      </c>
      <c r="AH37" s="172">
        <v>0</v>
      </c>
      <c r="AI37" s="172">
        <v>0</v>
      </c>
      <c r="AJ37" s="173">
        <v>0</v>
      </c>
      <c r="AK37" s="173">
        <v>0</v>
      </c>
      <c r="AL37" s="173">
        <v>0</v>
      </c>
      <c r="AM37" s="133">
        <v>32</v>
      </c>
      <c r="AN37" s="133">
        <v>564</v>
      </c>
      <c r="AO37" s="133">
        <v>412</v>
      </c>
      <c r="AP37" s="169">
        <v>34.19</v>
      </c>
      <c r="AQ37" s="174"/>
      <c r="AR37" s="174"/>
    </row>
    <row r="38" spans="1:256" s="58" customFormat="1" ht="15.75" thickBot="1">
      <c r="A38" s="96"/>
      <c r="B38" s="96"/>
      <c r="C38" s="96"/>
      <c r="D38" s="96"/>
      <c r="E38" s="97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>
        <v>22.9</v>
      </c>
      <c r="AP38" s="99"/>
      <c r="AQ38"/>
      <c r="AR38"/>
    </row>
    <row r="39" spans="1:256" s="100" customFormat="1" ht="18.75" customHeight="1">
      <c r="A39" s="154"/>
      <c r="B39" s="154"/>
      <c r="C39" s="154"/>
      <c r="D39" s="630" t="s">
        <v>34</v>
      </c>
      <c r="E39" s="540"/>
      <c r="F39" s="540"/>
      <c r="G39" s="540"/>
      <c r="H39" s="540"/>
      <c r="I39" s="540"/>
      <c r="J39" s="540"/>
      <c r="K39" s="540"/>
      <c r="L39" s="543" t="s">
        <v>35</v>
      </c>
      <c r="M39" s="540"/>
      <c r="N39" s="540"/>
      <c r="O39" s="540"/>
      <c r="P39" s="540"/>
      <c r="Q39" s="540"/>
      <c r="R39" s="540"/>
      <c r="S39" s="540"/>
      <c r="T39" s="540"/>
      <c r="U39" s="154"/>
      <c r="V39" s="154"/>
      <c r="W39" s="154"/>
      <c r="X39" s="154"/>
      <c r="Y39" s="154"/>
      <c r="Z39" s="154"/>
      <c r="AA39" s="154"/>
      <c r="AB39" s="630" t="s">
        <v>21</v>
      </c>
      <c r="AC39" s="540"/>
      <c r="AD39" s="540"/>
      <c r="AE39" s="540"/>
      <c r="AF39" s="540"/>
      <c r="AG39" s="540"/>
      <c r="AH39" s="540"/>
      <c r="AI39" s="540"/>
      <c r="AJ39" s="540"/>
      <c r="AK39" s="540"/>
      <c r="AL39" s="540"/>
      <c r="AM39" s="540"/>
      <c r="AN39" s="540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4"/>
      <c r="CZ39" s="154"/>
      <c r="DA39" s="154"/>
      <c r="DB39" s="154"/>
      <c r="DC39" s="154"/>
      <c r="DD39" s="154"/>
      <c r="DE39" s="154"/>
      <c r="DF39" s="154"/>
      <c r="DG39" s="154"/>
      <c r="DH39" s="154"/>
      <c r="DI39" s="154"/>
      <c r="DJ39" s="154"/>
      <c r="DK39" s="154"/>
      <c r="DL39" s="154"/>
      <c r="DM39" s="154"/>
      <c r="DN39" s="154"/>
      <c r="DO39" s="154"/>
      <c r="DP39" s="154"/>
      <c r="DQ39" s="154"/>
      <c r="DR39" s="154"/>
      <c r="DS39" s="154"/>
      <c r="DT39" s="154"/>
      <c r="DU39" s="154"/>
      <c r="DV39" s="154"/>
      <c r="DW39" s="154"/>
      <c r="DX39" s="154"/>
      <c r="DY39" s="154"/>
      <c r="DZ39" s="154"/>
      <c r="EA39" s="154"/>
      <c r="EB39" s="154"/>
      <c r="EC39" s="154"/>
      <c r="ED39" s="154"/>
      <c r="EE39" s="154"/>
      <c r="EF39" s="154"/>
      <c r="EG39" s="154"/>
      <c r="EH39" s="154"/>
      <c r="EI39" s="154"/>
      <c r="EJ39" s="154"/>
      <c r="EK39" s="154"/>
      <c r="EL39" s="154"/>
      <c r="EM39" s="154"/>
      <c r="EN39" s="154"/>
      <c r="EO39" s="154"/>
      <c r="EP39" s="154"/>
      <c r="EQ39" s="154"/>
      <c r="ER39" s="154"/>
      <c r="ES39" s="154"/>
      <c r="ET39" s="154"/>
      <c r="EU39" s="154"/>
      <c r="EV39" s="154"/>
      <c r="EW39" s="154"/>
      <c r="EX39" s="154"/>
      <c r="EY39" s="154"/>
      <c r="EZ39" s="154"/>
      <c r="FA39" s="154"/>
      <c r="FB39" s="154"/>
      <c r="FC39" s="154"/>
      <c r="FD39" s="154"/>
      <c r="FE39" s="154"/>
      <c r="FF39" s="154"/>
      <c r="FG39" s="154"/>
      <c r="FH39" s="154"/>
      <c r="FI39" s="154"/>
      <c r="FJ39" s="154"/>
      <c r="FK39" s="154"/>
      <c r="FL39" s="154"/>
      <c r="FM39" s="154"/>
      <c r="FN39" s="154"/>
      <c r="FO39" s="154"/>
      <c r="FP39" s="154"/>
      <c r="FQ39" s="154"/>
      <c r="FR39" s="154"/>
      <c r="FS39" s="154"/>
      <c r="FT39" s="154"/>
      <c r="FU39" s="154"/>
      <c r="FV39" s="154"/>
      <c r="FW39" s="154"/>
      <c r="FX39" s="154"/>
      <c r="FY39" s="154"/>
      <c r="FZ39" s="154"/>
      <c r="GA39" s="154"/>
      <c r="GB39" s="154"/>
      <c r="GC39" s="154"/>
      <c r="GD39" s="154"/>
      <c r="GE39" s="154"/>
      <c r="GF39" s="154"/>
      <c r="GG39" s="154"/>
      <c r="GH39" s="154"/>
      <c r="GI39" s="154"/>
      <c r="GJ39" s="154"/>
      <c r="GK39" s="154"/>
      <c r="GL39" s="154"/>
      <c r="GM39" s="154"/>
      <c r="GN39" s="154"/>
      <c r="GO39" s="154"/>
      <c r="GP39" s="154"/>
      <c r="GQ39" s="154"/>
      <c r="GR39" s="154"/>
      <c r="GS39" s="154"/>
      <c r="GT39" s="154"/>
      <c r="GU39" s="154"/>
      <c r="GV39" s="154"/>
      <c r="GW39" s="154"/>
      <c r="GX39" s="154"/>
      <c r="GY39" s="154"/>
      <c r="GZ39" s="154"/>
      <c r="HA39" s="154"/>
      <c r="HB39" s="154"/>
      <c r="HC39" s="154"/>
      <c r="HD39" s="154"/>
      <c r="HE39" s="154"/>
      <c r="HF39" s="154"/>
      <c r="HG39" s="154"/>
      <c r="HH39" s="154"/>
      <c r="HI39" s="154"/>
      <c r="HJ39" s="154"/>
      <c r="HK39" s="154"/>
      <c r="HL39" s="154"/>
      <c r="HM39" s="154"/>
      <c r="HN39" s="154"/>
      <c r="HO39" s="154"/>
      <c r="HP39" s="154"/>
      <c r="HQ39" s="154"/>
      <c r="HR39" s="154"/>
      <c r="HS39" s="154"/>
      <c r="HT39" s="154"/>
      <c r="HU39" s="154"/>
      <c r="HV39" s="154"/>
      <c r="HW39" s="154"/>
      <c r="HX39" s="154"/>
      <c r="HY39" s="154"/>
      <c r="HZ39" s="154"/>
      <c r="IA39" s="154"/>
      <c r="IB39" s="154"/>
      <c r="IC39" s="154"/>
      <c r="ID39" s="154"/>
      <c r="IE39" s="154"/>
      <c r="IF39" s="154"/>
      <c r="IG39" s="154"/>
      <c r="IH39" s="154"/>
      <c r="II39" s="154"/>
      <c r="IJ39" s="154"/>
      <c r="IK39" s="154"/>
      <c r="IL39" s="154"/>
      <c r="IM39" s="154"/>
      <c r="IN39" s="154"/>
      <c r="IO39" s="154"/>
      <c r="IP39" s="154"/>
      <c r="IQ39" s="154"/>
      <c r="IR39" s="154"/>
      <c r="IS39" s="154"/>
      <c r="IT39" s="154"/>
      <c r="IU39" s="154"/>
      <c r="IV39" s="154"/>
    </row>
    <row r="40" spans="1:256" ht="11.25" customHeight="1">
      <c r="A40" s="101"/>
      <c r="B40" s="102"/>
      <c r="C40" s="102"/>
      <c r="D40" s="102"/>
      <c r="E40" s="102"/>
      <c r="F40" s="103"/>
      <c r="G40" s="103"/>
      <c r="J40" s="3"/>
      <c r="M40" s="153" t="s">
        <v>2</v>
      </c>
      <c r="O40" s="4" t="s">
        <v>3</v>
      </c>
      <c r="P40" s="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</row>
    <row r="41" spans="1:256" ht="18.75" customHeight="1">
      <c r="D41" s="630" t="s">
        <v>15</v>
      </c>
      <c r="E41" s="540"/>
      <c r="F41" s="540"/>
      <c r="G41" s="540"/>
      <c r="H41" s="540"/>
      <c r="I41" s="540"/>
      <c r="J41" s="540"/>
      <c r="K41" s="540"/>
      <c r="L41" s="543" t="s">
        <v>35</v>
      </c>
      <c r="M41" s="540"/>
      <c r="N41" s="540"/>
      <c r="O41" s="540"/>
      <c r="P41" s="540"/>
      <c r="Q41" s="540"/>
      <c r="R41" s="540"/>
      <c r="S41" s="540"/>
      <c r="T41" s="540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</row>
    <row r="42" spans="1:256" ht="11.25" customHeight="1">
      <c r="A42" s="8"/>
      <c r="B42" s="512"/>
      <c r="C42" s="512"/>
      <c r="D42" s="104"/>
      <c r="E42" s="104"/>
      <c r="F42" s="7"/>
      <c r="G42" s="7"/>
      <c r="H42" s="7"/>
      <c r="I42" s="7"/>
      <c r="J42" s="3"/>
      <c r="M42" s="153" t="s">
        <v>2</v>
      </c>
      <c r="O42" s="4" t="s">
        <v>3</v>
      </c>
      <c r="P42" s="4"/>
      <c r="Q42" s="104"/>
      <c r="R42" s="104"/>
      <c r="S42" s="104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</row>
    <row r="43" spans="1:256">
      <c r="A43" s="105"/>
      <c r="B43" s="105"/>
      <c r="C43" s="105"/>
      <c r="D43" s="105"/>
      <c r="E43" s="105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</row>
    <row r="44" spans="1:256" ht="15.75">
      <c r="A44" s="106"/>
      <c r="B44" s="106"/>
      <c r="C44" s="106"/>
      <c r="D44" s="106"/>
      <c r="E44" s="106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</row>
    <row r="45" spans="1:256" ht="15.75">
      <c r="A45" s="106"/>
      <c r="B45" s="106"/>
      <c r="C45" s="106"/>
      <c r="D45" s="106"/>
      <c r="E45" s="106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</row>
    <row r="46" spans="1:256" ht="15.75">
      <c r="A46" s="106"/>
      <c r="B46" s="106"/>
      <c r="C46" s="106"/>
      <c r="D46" s="106"/>
      <c r="E46" s="106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</row>
    <row r="47" spans="1:256" ht="15.75">
      <c r="A47" s="106"/>
      <c r="B47" s="106"/>
      <c r="C47" s="106"/>
      <c r="D47" s="106"/>
      <c r="E47" s="106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</row>
    <row r="48" spans="1:256" ht="15.75">
      <c r="A48" s="106"/>
      <c r="B48" s="106"/>
      <c r="C48" s="106"/>
      <c r="D48" s="106"/>
      <c r="E48" s="106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</row>
    <row r="49" spans="1:44" ht="15.75">
      <c r="A49" s="106"/>
      <c r="B49" s="106"/>
      <c r="C49" s="106"/>
      <c r="D49" s="106"/>
      <c r="E49" s="106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</row>
    <row r="50" spans="1:44" ht="18.75">
      <c r="A50" s="108"/>
      <c r="B50" s="106"/>
      <c r="C50" s="106"/>
      <c r="D50" s="106"/>
      <c r="E50" s="106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</row>
    <row r="51" spans="1:44" ht="15.75">
      <c r="A51" s="106"/>
      <c r="B51" s="106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</row>
    <row r="52" spans="1:44" ht="15.75">
      <c r="A52" s="106"/>
      <c r="B52" s="106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</row>
    <row r="53" spans="1:44" ht="15.75">
      <c r="A53" s="135"/>
      <c r="B53" s="135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</row>
    <row r="54" spans="1:44">
      <c r="A54" s="8"/>
      <c r="B54" s="8"/>
      <c r="C54" s="8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9"/>
      <c r="AO54" s="104"/>
      <c r="AP54" s="104"/>
      <c r="AQ54" s="104"/>
      <c r="AR54" s="104"/>
    </row>
    <row r="55" spans="1:44">
      <c r="A55" s="8"/>
      <c r="B55" s="105"/>
      <c r="C55" s="8"/>
      <c r="D55" s="104"/>
      <c r="E55" s="104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</row>
    <row r="56" spans="1:44">
      <c r="A56" s="105"/>
      <c r="B56" s="105"/>
      <c r="C56" s="105"/>
      <c r="D56" s="105"/>
      <c r="E56" s="105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110"/>
      <c r="AQ56" s="7"/>
      <c r="AR56" s="7"/>
    </row>
    <row r="57" spans="1:44" ht="15.75">
      <c r="A57" s="106"/>
      <c r="B57" s="106"/>
      <c r="C57" s="106"/>
      <c r="D57" s="106"/>
      <c r="E57" s="106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</row>
    <row r="58" spans="1:44" ht="15.75">
      <c r="A58" s="106"/>
      <c r="B58" s="106"/>
      <c r="C58" s="106"/>
      <c r="D58" s="106"/>
      <c r="E58" s="106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</row>
    <row r="59" spans="1:44" ht="15.75">
      <c r="A59" s="135"/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</row>
    <row r="60" spans="1:44">
      <c r="A60" s="58"/>
      <c r="B60" s="112"/>
      <c r="C60" s="112"/>
      <c r="D60" s="112"/>
      <c r="E60" s="112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</row>
    <row r="61" spans="1:44">
      <c r="A61" s="58"/>
      <c r="B61" s="112"/>
      <c r="C61" s="112"/>
      <c r="D61" s="112"/>
      <c r="E61" s="112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</row>
    <row r="62" spans="1:44">
      <c r="A62" s="58"/>
      <c r="B62" s="112"/>
      <c r="C62" s="112"/>
      <c r="D62" s="112"/>
      <c r="E62" s="112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</row>
    <row r="63" spans="1:44">
      <c r="A63" s="58"/>
      <c r="B63" s="112"/>
      <c r="C63" s="112"/>
      <c r="D63" s="112"/>
      <c r="E63" s="112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</row>
    <row r="64" spans="1:44">
      <c r="A64" s="58"/>
      <c r="B64" s="112"/>
      <c r="C64" s="112"/>
      <c r="D64" s="112"/>
      <c r="E64" s="112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</row>
    <row r="65" spans="1:41" ht="18">
      <c r="A65" s="137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</row>
    <row r="66" spans="1:41" ht="15.75">
      <c r="A66" s="138"/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</row>
    <row r="67" spans="1:41" ht="15.75">
      <c r="A67" s="147"/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38"/>
      <c r="P67" s="138"/>
      <c r="Q67" s="138"/>
      <c r="R67" s="138"/>
      <c r="S67" s="138"/>
      <c r="T67" s="138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</row>
    <row r="68" spans="1:41">
      <c r="A68" s="114"/>
      <c r="B68" s="114"/>
      <c r="C68" s="114"/>
      <c r="D68" s="139"/>
      <c r="E68" s="139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46"/>
      <c r="AH68" s="146"/>
      <c r="AI68" s="146"/>
      <c r="AJ68" s="146"/>
      <c r="AK68" s="146"/>
      <c r="AL68" s="146"/>
      <c r="AM68" s="146"/>
      <c r="AN68" s="146"/>
      <c r="AO68" s="146"/>
    </row>
    <row r="69" spans="1:41">
      <c r="A69" s="114"/>
      <c r="B69" s="114"/>
      <c r="C69" s="114"/>
      <c r="D69" s="139"/>
      <c r="E69" s="139"/>
      <c r="F69" s="58"/>
      <c r="G69" s="58"/>
      <c r="H69" s="58"/>
      <c r="I69" s="146"/>
      <c r="J69" s="146"/>
      <c r="K69" s="146"/>
      <c r="L69" s="146"/>
      <c r="M69" s="146"/>
      <c r="N69" s="146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</row>
    <row r="70" spans="1:41">
      <c r="A70" s="114"/>
      <c r="B70" s="114"/>
      <c r="C70" s="114"/>
      <c r="D70" s="139"/>
      <c r="E70" s="139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5"/>
      <c r="S70" s="145"/>
      <c r="T70" s="145"/>
      <c r="U70" s="145"/>
      <c r="V70" s="145"/>
      <c r="W70" s="145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</row>
    <row r="71" spans="1:41">
      <c r="A71" s="114"/>
      <c r="B71" s="114"/>
      <c r="C71" s="114"/>
      <c r="D71" s="139"/>
      <c r="E71" s="139"/>
      <c r="F71" s="116"/>
      <c r="G71" s="116"/>
      <c r="H71" s="116"/>
      <c r="I71" s="140"/>
      <c r="J71" s="140"/>
      <c r="K71" s="140"/>
      <c r="L71" s="140"/>
      <c r="M71" s="140"/>
      <c r="N71" s="140"/>
      <c r="O71" s="140"/>
      <c r="P71" s="140"/>
      <c r="Q71" s="140"/>
      <c r="R71" s="145"/>
      <c r="S71" s="145"/>
      <c r="T71" s="145"/>
      <c r="U71" s="145"/>
      <c r="V71" s="145"/>
      <c r="W71" s="145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</row>
    <row r="72" spans="1:41">
      <c r="A72" s="114"/>
      <c r="B72" s="114"/>
      <c r="C72" s="114"/>
      <c r="D72" s="139"/>
      <c r="E72" s="139"/>
      <c r="F72" s="116"/>
      <c r="G72" s="116"/>
      <c r="H72" s="116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</row>
    <row r="73" spans="1:41">
      <c r="A73" s="114"/>
      <c r="B73" s="114"/>
      <c r="C73" s="114"/>
      <c r="D73" s="139"/>
      <c r="E73" s="139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58"/>
      <c r="AN73" s="148"/>
      <c r="AO73" s="148"/>
    </row>
    <row r="74" spans="1:41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  <c r="AM74" s="141"/>
      <c r="AN74" s="141"/>
      <c r="AO74" s="141"/>
    </row>
    <row r="75" spans="1:41">
      <c r="A75" s="58"/>
      <c r="B75" s="58"/>
      <c r="C75" s="58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5"/>
      <c r="AN75" s="118"/>
      <c r="AO75" s="145"/>
    </row>
    <row r="76" spans="1:41">
      <c r="A76" s="58"/>
      <c r="B76" s="58"/>
      <c r="C76" s="58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5"/>
      <c r="AN76" s="118"/>
      <c r="AO76" s="145"/>
    </row>
    <row r="77" spans="1:41">
      <c r="A77" s="58"/>
      <c r="B77" s="140"/>
      <c r="C77" s="140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5"/>
      <c r="AN77" s="118"/>
      <c r="AO77" s="145"/>
    </row>
    <row r="78" spans="1:41">
      <c r="A78" s="58"/>
      <c r="B78" s="119"/>
      <c r="C78" s="58"/>
      <c r="D78" s="145"/>
      <c r="E78" s="145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</row>
    <row r="79" spans="1:41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  <c r="AN79" s="141"/>
      <c r="AO79" s="141"/>
    </row>
    <row r="80" spans="1:41">
      <c r="A80" s="58"/>
      <c r="B80" s="120"/>
      <c r="C80" s="58"/>
      <c r="D80" s="121"/>
      <c r="E80" s="120"/>
      <c r="F80" s="58"/>
      <c r="G80" s="58"/>
      <c r="H80" s="58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58"/>
      <c r="AE80" s="58"/>
      <c r="AF80" s="58"/>
      <c r="AG80" s="58"/>
      <c r="AH80" s="58"/>
      <c r="AI80" s="58"/>
      <c r="AJ80" s="58"/>
      <c r="AK80" s="58"/>
      <c r="AL80" s="58"/>
      <c r="AM80" s="145"/>
      <c r="AN80" s="145"/>
      <c r="AO80" s="145"/>
    </row>
    <row r="81" spans="1:41">
      <c r="A81" s="58"/>
      <c r="B81" s="142"/>
      <c r="C81" s="142"/>
      <c r="D81" s="145"/>
      <c r="E81" s="120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145"/>
      <c r="AN81" s="118"/>
      <c r="AO81" s="145"/>
    </row>
    <row r="82" spans="1:41">
      <c r="A82" s="58"/>
      <c r="B82" s="142"/>
      <c r="C82" s="142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145"/>
      <c r="AN82" s="118"/>
      <c r="AO82" s="145"/>
    </row>
    <row r="83" spans="1:41">
      <c r="A83" s="58"/>
      <c r="B83" s="142"/>
      <c r="C83" s="142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145"/>
      <c r="AN83" s="118"/>
      <c r="AO83" s="145"/>
    </row>
    <row r="84" spans="1:41">
      <c r="A84" s="58"/>
      <c r="B84" s="142"/>
      <c r="C84" s="142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145"/>
      <c r="AN84" s="118"/>
      <c r="AO84" s="145"/>
    </row>
    <row r="85" spans="1:41">
      <c r="A85" s="58"/>
      <c r="B85" s="142"/>
      <c r="C85" s="142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145"/>
      <c r="AN85" s="118"/>
      <c r="AO85" s="145"/>
    </row>
    <row r="86" spans="1:41">
      <c r="A86" s="58"/>
      <c r="B86" s="119"/>
      <c r="C86" s="58"/>
      <c r="D86" s="58"/>
      <c r="E86" s="58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</row>
    <row r="87" spans="1:41">
      <c r="A87" s="141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</row>
    <row r="88" spans="1:41">
      <c r="A88" s="58"/>
      <c r="B88" s="140"/>
      <c r="C88" s="140"/>
      <c r="D88" s="145"/>
      <c r="E88" s="145"/>
      <c r="F88" s="145"/>
      <c r="G88" s="145"/>
      <c r="H88" s="145"/>
      <c r="I88" s="58"/>
      <c r="J88" s="58"/>
      <c r="K88" s="58"/>
      <c r="L88" s="58"/>
      <c r="M88" s="58"/>
      <c r="N88" s="58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145"/>
      <c r="AN88" s="118"/>
      <c r="AO88" s="145"/>
    </row>
    <row r="89" spans="1:41">
      <c r="A89" s="58"/>
      <c r="B89" s="58"/>
      <c r="C89" s="58"/>
      <c r="D89" s="145"/>
      <c r="E89" s="145"/>
      <c r="F89" s="145"/>
      <c r="G89" s="145"/>
      <c r="H89" s="145"/>
      <c r="I89" s="58"/>
      <c r="J89" s="58"/>
      <c r="K89" s="58"/>
      <c r="L89" s="58"/>
      <c r="M89" s="58"/>
      <c r="N89" s="58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18"/>
      <c r="AO89" s="145"/>
    </row>
    <row r="90" spans="1:41">
      <c r="A90" s="58"/>
      <c r="B90" s="58"/>
      <c r="C90" s="58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18"/>
      <c r="AO90" s="145"/>
    </row>
    <row r="91" spans="1:41">
      <c r="A91" s="58"/>
      <c r="B91" s="58"/>
      <c r="C91" s="58"/>
      <c r="D91" s="145"/>
      <c r="E91" s="145"/>
      <c r="F91" s="145"/>
      <c r="G91" s="145"/>
      <c r="H91" s="145"/>
      <c r="I91" s="58"/>
      <c r="J91" s="58"/>
      <c r="K91" s="58"/>
      <c r="L91" s="58"/>
      <c r="M91" s="58"/>
      <c r="N91" s="58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18"/>
      <c r="AO91" s="145"/>
    </row>
    <row r="92" spans="1:41">
      <c r="A92" s="58"/>
      <c r="B92" s="58"/>
      <c r="C92" s="58"/>
      <c r="D92" s="145"/>
      <c r="E92" s="145"/>
      <c r="F92" s="145"/>
      <c r="G92" s="145"/>
      <c r="H92" s="145"/>
      <c r="I92" s="58"/>
      <c r="J92" s="58"/>
      <c r="K92" s="58"/>
      <c r="L92" s="58"/>
      <c r="M92" s="58"/>
      <c r="N92" s="58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18"/>
      <c r="AO92" s="145"/>
    </row>
    <row r="93" spans="1:41">
      <c r="A93" s="58"/>
      <c r="B93" s="140"/>
      <c r="C93" s="140"/>
      <c r="D93" s="145"/>
      <c r="E93" s="145"/>
      <c r="F93" s="145"/>
      <c r="G93" s="145"/>
      <c r="H93" s="145"/>
      <c r="I93" s="58"/>
      <c r="J93" s="58"/>
      <c r="K93" s="58"/>
      <c r="L93" s="58"/>
      <c r="M93" s="58"/>
      <c r="N93" s="58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18"/>
      <c r="AO93" s="145"/>
    </row>
    <row r="94" spans="1:41">
      <c r="A94" s="58"/>
      <c r="B94" s="140"/>
      <c r="C94" s="140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  <c r="AM94" s="145"/>
      <c r="AN94" s="118"/>
      <c r="AO94" s="145"/>
    </row>
    <row r="95" spans="1:41">
      <c r="A95" s="58"/>
      <c r="B95" s="140"/>
      <c r="C95" s="140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18"/>
      <c r="AO95" s="145"/>
    </row>
    <row r="96" spans="1:41">
      <c r="A96" s="58"/>
      <c r="B96" s="119"/>
      <c r="C96" s="58"/>
      <c r="D96" s="58"/>
      <c r="E96" s="58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</row>
    <row r="97" spans="1:41">
      <c r="A97" s="141"/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1"/>
      <c r="AN97" s="141"/>
      <c r="AO97" s="141"/>
    </row>
    <row r="98" spans="1:41">
      <c r="A98" s="58"/>
      <c r="B98" s="58"/>
      <c r="C98" s="58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18"/>
      <c r="AO98" s="145"/>
    </row>
    <row r="99" spans="1:41">
      <c r="A99" s="58"/>
      <c r="B99" s="140"/>
      <c r="C99" s="140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18"/>
      <c r="AO99" s="145"/>
    </row>
    <row r="100" spans="1:41">
      <c r="A100" s="58"/>
      <c r="B100" s="140"/>
      <c r="C100" s="140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18"/>
      <c r="AO100" s="145"/>
    </row>
    <row r="101" spans="1:41">
      <c r="A101" s="58"/>
      <c r="B101" s="119"/>
      <c r="C101" s="58"/>
      <c r="D101" s="145"/>
      <c r="E101" s="145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</row>
    <row r="102" spans="1:41">
      <c r="A102" s="143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</row>
    <row r="103" spans="1:41">
      <c r="A103" s="58"/>
      <c r="B103" s="144"/>
      <c r="C103" s="144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2"/>
      <c r="AH103" s="122"/>
      <c r="AI103" s="122"/>
      <c r="AJ103" s="122"/>
      <c r="AK103" s="122"/>
      <c r="AL103" s="122"/>
      <c r="AM103" s="122"/>
      <c r="AN103" s="122"/>
      <c r="AO103" s="122"/>
    </row>
    <row r="104" spans="1:41">
      <c r="A104" s="58"/>
      <c r="B104" s="140"/>
      <c r="C104" s="140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</row>
    <row r="105" spans="1:41">
      <c r="A105" s="58"/>
      <c r="B105" s="144"/>
      <c r="C105" s="144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</row>
    <row r="106" spans="1:41">
      <c r="A106" s="58"/>
      <c r="B106" s="144"/>
      <c r="C106" s="144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</row>
    <row r="107" spans="1:41">
      <c r="A107" s="58"/>
      <c r="B107" s="114"/>
      <c r="C107" s="114"/>
      <c r="D107" s="122"/>
      <c r="E107" s="122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123"/>
      <c r="AO107" s="123"/>
    </row>
    <row r="108" spans="1:41">
      <c r="A108" s="143"/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  <c r="AN108" s="143"/>
      <c r="AO108" s="143"/>
    </row>
    <row r="109" spans="1:41">
      <c r="A109" s="58"/>
      <c r="B109" s="144"/>
      <c r="C109" s="144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</row>
    <row r="110" spans="1:41">
      <c r="A110" s="58"/>
      <c r="B110" s="144"/>
      <c r="C110" s="144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</row>
    <row r="111" spans="1:41">
      <c r="A111" s="58"/>
      <c r="B111" s="144"/>
      <c r="C111" s="144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</row>
    <row r="112" spans="1:41">
      <c r="A112" s="58"/>
      <c r="B112" s="136"/>
      <c r="C112" s="136"/>
      <c r="D112" s="122"/>
      <c r="E112" s="122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</row>
    <row r="113" spans="1:41">
      <c r="A113" s="143"/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</row>
    <row r="114" spans="1:41">
      <c r="A114" s="58"/>
      <c r="B114" s="144"/>
      <c r="C114" s="144"/>
      <c r="D114" s="122"/>
      <c r="E114" s="122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</row>
    <row r="115" spans="1:41">
      <c r="A115" s="58"/>
      <c r="B115" s="144"/>
      <c r="C115" s="144"/>
      <c r="D115" s="122"/>
      <c r="E115" s="122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</row>
    <row r="116" spans="1:41">
      <c r="A116" s="58"/>
      <c r="B116" s="144"/>
      <c r="C116" s="144"/>
      <c r="D116" s="122"/>
      <c r="E116" s="122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22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</row>
    <row r="117" spans="1:41">
      <c r="A117" s="58"/>
      <c r="B117" s="136"/>
      <c r="C117" s="136"/>
      <c r="D117" s="122"/>
      <c r="E117" s="122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</row>
    <row r="118" spans="1:41" ht="15.75">
      <c r="A118" s="106"/>
      <c r="B118" s="106"/>
      <c r="C118" s="106"/>
      <c r="D118" s="106"/>
      <c r="E118" s="106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</row>
    <row r="119" spans="1:41" ht="15.75">
      <c r="A119" s="106"/>
      <c r="B119" s="106"/>
      <c r="C119" s="106"/>
      <c r="D119" s="106"/>
      <c r="E119" s="106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</row>
    <row r="120" spans="1:41" ht="15.75">
      <c r="A120" s="106"/>
      <c r="B120" s="106"/>
      <c r="C120" s="106"/>
      <c r="D120" s="106"/>
      <c r="E120" s="106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</row>
    <row r="121" spans="1:41" ht="15.75">
      <c r="A121" s="106"/>
      <c r="B121" s="106"/>
      <c r="C121" s="106"/>
      <c r="D121" s="106"/>
      <c r="E121" s="106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</row>
    <row r="122" spans="1:41" ht="15.75">
      <c r="A122" s="106"/>
      <c r="B122" s="106"/>
      <c r="C122" s="106"/>
      <c r="D122" s="106"/>
      <c r="E122" s="106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</row>
    <row r="123" spans="1:41" ht="15.75">
      <c r="A123" s="106"/>
      <c r="B123" s="106"/>
      <c r="C123" s="106"/>
      <c r="D123" s="106"/>
      <c r="E123" s="106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</row>
    <row r="124" spans="1:41" ht="15.75">
      <c r="A124" s="106"/>
      <c r="B124" s="106"/>
      <c r="C124" s="106"/>
      <c r="D124" s="106"/>
      <c r="E124" s="106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</row>
    <row r="125" spans="1:41" ht="18.75">
      <c r="A125" s="124"/>
      <c r="B125" s="106"/>
      <c r="C125" s="106"/>
      <c r="D125" s="106"/>
      <c r="E125" s="106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</row>
    <row r="126" spans="1:41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</row>
    <row r="127" spans="1:41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</row>
    <row r="128" spans="1:4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</row>
    <row r="129" spans="1:4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</row>
    <row r="130" spans="1:41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</row>
    <row r="131" spans="1:41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</row>
    <row r="132" spans="1:41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</row>
    <row r="133" spans="1:41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</row>
    <row r="134" spans="1:41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</row>
    <row r="135" spans="1:41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</row>
    <row r="136" spans="1:41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</row>
    <row r="137" spans="1:41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</row>
    <row r="138" spans="1:41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</row>
    <row r="139" spans="1:41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</row>
    <row r="140" spans="1:41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</row>
    <row r="141" spans="1:41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</row>
    <row r="142" spans="1:41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</row>
    <row r="143" spans="1:41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</row>
    <row r="144" spans="1:41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</row>
    <row r="145" spans="1:41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</row>
    <row r="146" spans="1:41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</row>
    <row r="147" spans="1:41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</row>
    <row r="148" spans="1:41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</row>
    <row r="149" spans="1:41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</row>
    <row r="150" spans="1:41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</row>
    <row r="151" spans="1:41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</row>
    <row r="152" spans="1:41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</row>
    <row r="153" spans="1:41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</row>
    <row r="154" spans="1:41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</row>
    <row r="155" spans="1:41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</row>
    <row r="156" spans="1:41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</row>
    <row r="157" spans="1:41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</row>
    <row r="158" spans="1:41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</row>
    <row r="159" spans="1:41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</row>
    <row r="160" spans="1:41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</row>
    <row r="161" spans="1:4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</row>
    <row r="162" spans="1:4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</row>
    <row r="163" spans="1:4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</row>
    <row r="164" spans="1:4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</row>
    <row r="165" spans="1:4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</row>
    <row r="166" spans="1:4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</row>
    <row r="167" spans="1:4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</row>
    <row r="168" spans="1:4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</row>
    <row r="169" spans="1:4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</row>
    <row r="170" spans="1:4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</row>
    <row r="171" spans="1:4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</row>
    <row r="172" spans="1:4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</row>
    <row r="173" spans="1:4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</row>
    <row r="174" spans="1:4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</row>
    <row r="175" spans="1:4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</row>
    <row r="176" spans="1:4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</row>
    <row r="177" spans="1:4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</row>
    <row r="178" spans="1:4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</row>
    <row r="179" spans="1:4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</row>
    <row r="180" spans="1:4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</row>
    <row r="181" spans="1:4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</row>
    <row r="182" spans="1:4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</row>
    <row r="183" spans="1:4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</row>
    <row r="184" spans="1:4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</row>
    <row r="185" spans="1:4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</row>
    <row r="186" spans="1:4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</row>
    <row r="187" spans="1:4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</row>
    <row r="188" spans="1:4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</row>
    <row r="189" spans="1:4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</row>
    <row r="190" spans="1:4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</row>
    <row r="191" spans="1:4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</row>
    <row r="192" spans="1:4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</row>
    <row r="193" spans="1:4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</row>
    <row r="194" spans="1:4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</row>
    <row r="195" spans="1:4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</row>
    <row r="196" spans="1:4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</row>
    <row r="197" spans="1:4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</row>
    <row r="198" spans="1:4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</row>
    <row r="199" spans="1:4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</row>
    <row r="200" spans="1:4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</row>
    <row r="201" spans="1:4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</row>
    <row r="202" spans="1:4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</row>
    <row r="203" spans="1:4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</row>
    <row r="204" spans="1:4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</row>
    <row r="205" spans="1:4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</row>
    <row r="206" spans="1:4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</row>
    <row r="207" spans="1:4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</row>
    <row r="208" spans="1:4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</row>
    <row r="209" spans="1:4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</row>
    <row r="210" spans="1:4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</row>
    <row r="211" spans="1:4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</row>
    <row r="212" spans="1:4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</row>
    <row r="213" spans="1:4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</row>
    <row r="214" spans="1:4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</row>
    <row r="215" spans="1:4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</row>
    <row r="216" spans="1:4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</row>
    <row r="217" spans="1:4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</row>
    <row r="218" spans="1:4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</row>
    <row r="219" spans="1:4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</row>
    <row r="220" spans="1:4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</row>
    <row r="221" spans="1:4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</row>
    <row r="222" spans="1:4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</row>
    <row r="223" spans="1:4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</row>
    <row r="224" spans="1:4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</row>
    <row r="225" spans="1:4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</row>
    <row r="226" spans="1:4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</row>
    <row r="227" spans="1:4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</row>
    <row r="228" spans="1:4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</row>
    <row r="229" spans="1:4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</row>
    <row r="230" spans="1:4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</row>
    <row r="231" spans="1:4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</row>
    <row r="232" spans="1:4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</row>
    <row r="233" spans="1:4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</row>
    <row r="234" spans="1:4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</row>
    <row r="235" spans="1:4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</row>
    <row r="236" spans="1:4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</row>
    <row r="237" spans="1:4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</row>
    <row r="238" spans="1:4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</row>
    <row r="239" spans="1:4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</row>
    <row r="240" spans="1:4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</row>
    <row r="241" spans="1:4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</row>
    <row r="242" spans="1:4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</row>
    <row r="243" spans="1:4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</row>
    <row r="244" spans="1:4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</row>
    <row r="245" spans="1:4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</row>
    <row r="246" spans="1:4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</row>
    <row r="247" spans="1:4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</row>
    <row r="248" spans="1:4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</row>
    <row r="249" spans="1:4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</row>
    <row r="250" spans="1:4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</row>
    <row r="251" spans="1:4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</row>
    <row r="252" spans="1:4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</row>
    <row r="253" spans="1:4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</row>
    <row r="254" spans="1:4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</row>
    <row r="255" spans="1:4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</row>
    <row r="256" spans="1:4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</row>
    <row r="257" spans="1:4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</row>
    <row r="258" spans="1:4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</row>
    <row r="259" spans="1:4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</row>
    <row r="260" spans="1:4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</row>
    <row r="261" spans="1:4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</row>
    <row r="262" spans="1:4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</row>
    <row r="263" spans="1:4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</row>
    <row r="264" spans="1:4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</row>
    <row r="265" spans="1:4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</row>
    <row r="266" spans="1:4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</row>
    <row r="267" spans="1:4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</row>
    <row r="268" spans="1:4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</row>
    <row r="269" spans="1:4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</row>
    <row r="270" spans="1:4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58"/>
    </row>
    <row r="271" spans="1:4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</row>
    <row r="272" spans="1:4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</row>
    <row r="273" spans="1:4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</row>
    <row r="274" spans="1:4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</row>
    <row r="275" spans="1:4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</row>
    <row r="276" spans="1:4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</row>
  </sheetData>
  <mergeCells count="94">
    <mergeCell ref="L39:T39"/>
    <mergeCell ref="AB39:AN39"/>
    <mergeCell ref="D41:K41"/>
    <mergeCell ref="L41:T41"/>
    <mergeCell ref="A32:E32"/>
    <mergeCell ref="F32:H32"/>
    <mergeCell ref="I32:K32"/>
    <mergeCell ref="L32:N32"/>
    <mergeCell ref="B33:C33"/>
    <mergeCell ref="B34:C34"/>
    <mergeCell ref="O32:Q32"/>
    <mergeCell ref="R32:T32"/>
    <mergeCell ref="U32:W32"/>
    <mergeCell ref="AG32:AI32"/>
    <mergeCell ref="AJ32:AL32"/>
    <mergeCell ref="AM32:AP32"/>
    <mergeCell ref="B42:C42"/>
    <mergeCell ref="A36:B36"/>
    <mergeCell ref="A37:B37"/>
    <mergeCell ref="B35:C35"/>
    <mergeCell ref="D39:K39"/>
    <mergeCell ref="B22:C22"/>
    <mergeCell ref="B23:C23"/>
    <mergeCell ref="B24:C24"/>
    <mergeCell ref="B25:C25"/>
    <mergeCell ref="B26:C26"/>
    <mergeCell ref="B28:C28"/>
    <mergeCell ref="B29:C29"/>
    <mergeCell ref="A31:AO31"/>
    <mergeCell ref="X32:Z32"/>
    <mergeCell ref="AA32:AC32"/>
    <mergeCell ref="AD32:AF32"/>
    <mergeCell ref="AG21:AI21"/>
    <mergeCell ref="B16:C16"/>
    <mergeCell ref="B18:C18"/>
    <mergeCell ref="A20:AP20"/>
    <mergeCell ref="A21:E21"/>
    <mergeCell ref="F21:H21"/>
    <mergeCell ref="I21:K21"/>
    <mergeCell ref="L21:N21"/>
    <mergeCell ref="O21:Q21"/>
    <mergeCell ref="AJ21:AL21"/>
    <mergeCell ref="AM21:AP21"/>
    <mergeCell ref="R21:T21"/>
    <mergeCell ref="U21:W21"/>
    <mergeCell ref="X21:Z21"/>
    <mergeCell ref="AA21:AC21"/>
    <mergeCell ref="AD21:AF21"/>
    <mergeCell ref="A14:AP14"/>
    <mergeCell ref="A15:E15"/>
    <mergeCell ref="F15:H15"/>
    <mergeCell ref="I15:K15"/>
    <mergeCell ref="L15:N15"/>
    <mergeCell ref="O15:Q15"/>
    <mergeCell ref="R15:T15"/>
    <mergeCell ref="U15:W15"/>
    <mergeCell ref="X15:Z15"/>
    <mergeCell ref="AA15:AC15"/>
    <mergeCell ref="AD15:AF15"/>
    <mergeCell ref="AG15:AI15"/>
    <mergeCell ref="AJ15:AL15"/>
    <mergeCell ref="AM15:AP15"/>
    <mergeCell ref="A8:AP8"/>
    <mergeCell ref="A9:AP9"/>
    <mergeCell ref="A11:A13"/>
    <mergeCell ref="B11:C13"/>
    <mergeCell ref="D11:D13"/>
    <mergeCell ref="E11:E13"/>
    <mergeCell ref="F11:H12"/>
    <mergeCell ref="AO11:AO13"/>
    <mergeCell ref="AP11:AP13"/>
    <mergeCell ref="L12:N12"/>
    <mergeCell ref="O12:Q12"/>
    <mergeCell ref="R12:T12"/>
    <mergeCell ref="U12:W12"/>
    <mergeCell ref="X12:Z12"/>
    <mergeCell ref="AA12:AC12"/>
    <mergeCell ref="AD12:AF12"/>
    <mergeCell ref="AN11:AN13"/>
    <mergeCell ref="AG12:AI12"/>
    <mergeCell ref="A1:F1"/>
    <mergeCell ref="AK1:AO1"/>
    <mergeCell ref="A2:H2"/>
    <mergeCell ref="AC2:AO3"/>
    <mergeCell ref="A4:K4"/>
    <mergeCell ref="AC4:AO4"/>
    <mergeCell ref="AC5:AF5"/>
    <mergeCell ref="AI5:AL5"/>
    <mergeCell ref="A7:AP7"/>
    <mergeCell ref="I11:N11"/>
    <mergeCell ref="O11:AC11"/>
    <mergeCell ref="AD11:AI11"/>
    <mergeCell ref="AJ11:AL12"/>
    <mergeCell ref="AM11:AM13"/>
  </mergeCells>
  <pageMargins left="0" right="0" top="0" bottom="0" header="0.11811023622047245" footer="0.1181102362204724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№2</vt:lpstr>
      <vt:lpstr>ОБРАЗЕЦ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2016-09-05T06:01:46Z</dcterms:modified>
</cp:coreProperties>
</file>